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3"/>
  </bookViews>
  <sheets>
    <sheet name="inwestycje  " sheetId="1" r:id="rId1"/>
    <sheet name="przychody" sheetId="2" r:id="rId2"/>
    <sheet name="dotacje z budżetu" sheetId="3" r:id="rId3"/>
    <sheet name="unijne" sheetId="4" r:id="rId4"/>
  </sheets>
  <definedNames>
    <definedName name="_xlnm.Print_Titles" localSheetId="0">'inwestycje  '!$9:$11</definedName>
  </definedNames>
  <calcPr fullCalcOnLoad="1"/>
</workbook>
</file>

<file path=xl/sharedStrings.xml><?xml version="1.0" encoding="utf-8"?>
<sst xmlns="http://schemas.openxmlformats.org/spreadsheetml/2006/main" count="331" uniqueCount="238">
  <si>
    <t>Nazwa</t>
  </si>
  <si>
    <t>Rady Miejskiej w Czempiniu</t>
  </si>
  <si>
    <t>Lp.</t>
  </si>
  <si>
    <t>Data rozpocz.  inwestycji</t>
  </si>
  <si>
    <t>Przewid.termin zakończenia inwestycji</t>
  </si>
  <si>
    <t>Źródła finansowania inwestycji w tym:</t>
  </si>
  <si>
    <t>z budżetu</t>
  </si>
  <si>
    <t>inne</t>
  </si>
  <si>
    <t>w tym:</t>
  </si>
  <si>
    <t xml:space="preserve">               </t>
  </si>
  <si>
    <t>PRZYCHODY:</t>
  </si>
  <si>
    <t>par.952</t>
  </si>
  <si>
    <t>Przychody z zaciągniętych pożyczek i kredytów na rynku krajowym</t>
  </si>
  <si>
    <t>ROZCHODY:</t>
  </si>
  <si>
    <t>par.992</t>
  </si>
  <si>
    <t>Spłaty otrzymanych krajowych pożyczek i kredytów</t>
  </si>
  <si>
    <t>1.</t>
  </si>
  <si>
    <t>2.</t>
  </si>
  <si>
    <t>3.</t>
  </si>
  <si>
    <t>5.</t>
  </si>
  <si>
    <t>6.</t>
  </si>
  <si>
    <t>7.</t>
  </si>
  <si>
    <t>8.</t>
  </si>
  <si>
    <t>9.</t>
  </si>
  <si>
    <t>Razem:</t>
  </si>
  <si>
    <t>Załącznik nr 3</t>
  </si>
  <si>
    <t>4.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</si>
  <si>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</si>
  <si>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</si>
  <si>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</si>
  <si>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</si>
  <si>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</si>
  <si>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</si>
  <si>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</si>
  <si>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</si>
  <si>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</si>
  <si>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kredyt długoterminowy</t>
  </si>
  <si>
    <t>Wydatki na zakup udziałów Gminy Czempiń w Samorządowym Funduszu Poręczeń Kredytowych Sp. z o.o.  /75095 § 6010/</t>
  </si>
  <si>
    <t>WYKAZ GMINNYCH WYDATKÓW MAJĄTKOWYCH NA 2017 r.</t>
  </si>
  <si>
    <t>Wysokość wydatków w 2017r.</t>
  </si>
  <si>
    <t>środki unijne</t>
  </si>
  <si>
    <t>Budowa chodników z funduszu sołeckiego wsi Bieczyny, Nowe Borówko i Stare Tarnowo  /60016 § 6050/</t>
  </si>
  <si>
    <t>Projekt przebudowy drogi gminnej - ulica Wiatrakowa w Czempiniu  /60016 § 6050/</t>
  </si>
  <si>
    <t>Wykup gruntów pod drogi i inne  /70005 §6060/</t>
  </si>
  <si>
    <r>
      <t xml:space="preserve">Budzet obywatelski przeznaczony na wydatki majątkowe /75095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</si>
  <si>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Adaptacja II piętra Gminnego budynku przy ul.Parkowej 2  w Czempiniu na pomieszczenia biurowe i punkt konsultacyjny OPS w Czempiniu /85219 § 6050/</t>
  </si>
  <si>
    <t>emisja obligacji</t>
  </si>
  <si>
    <t>Odpłatne przyjęcie urządzeń wodno-kanalizacyjknych od osób fizycznych i prawnych /90001 § 6050/</t>
  </si>
  <si>
    <r>
      <t xml:space="preserve">Budowa kanalizacji sanitarnej w Słoninie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</si>
  <si>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Dotacje dla podmiotów spoza sektora finansów publicznych na dofinansowanie budowy przydomowych oczyszczalni ścieków /90001 § 6230/</t>
  </si>
  <si>
    <t>Projekt budowy kanalizacji pomiędzy Piotrowem Pierwszym a Głuchowem wraz z budową pompowni w Piotrowie Pierwszym  /90001 § 6050/</t>
  </si>
  <si>
    <t>Rozbudowa oświetlenia ulicznego  /90015 § 6050/</t>
  </si>
  <si>
    <r>
      <t xml:space="preserve">Budowa oświetlenia dróg, ulic, placów (w tym projekty) z funduszu sołeckiego wsi Głuchowo, Nowe Tarnowo, Sierniki, Stary Gołębin /90015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</si>
  <si>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19.</t>
  </si>
  <si>
    <t>20.</t>
  </si>
  <si>
    <t>21.</t>
  </si>
  <si>
    <t>22.</t>
  </si>
  <si>
    <t>23.</t>
  </si>
  <si>
    <t>24.</t>
  </si>
  <si>
    <t>Wpłata na państwowy fundusz celowy - z przeznaczeniem na dofinansowanie zakupu radiowozu dla Komendy Powiatowej Policji w Kościanie /75405 § 6170/</t>
  </si>
  <si>
    <r>
      <t xml:space="preserve">Wydatki na zakupy inwestycyjne Przedszkola Samorządowego w Czempiniu /80148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</si>
  <si>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25.</t>
  </si>
  <si>
    <t>26.</t>
  </si>
  <si>
    <t>Dotacja celowa z budżetu dla OSP w Głuchowie na budowę strażnicy OSP /75412 § 6230/</t>
  </si>
  <si>
    <t>Dotacja dla OSP w Czempiniu na zakup średniego samochodu ratowniczo-gaśniczego z napędem uterenowionym 4x4 /75412 § 6230/</t>
  </si>
  <si>
    <t>Zakup samochodu lekkiego pożarniczego  dla ratownictwa technicznego                  /75412 § 6060/</t>
  </si>
  <si>
    <t>27.</t>
  </si>
  <si>
    <t>PLANOWANE PRZYCHODY I ROZCHODY BUDŻETU NA 2017 r.</t>
  </si>
  <si>
    <t>par. 950</t>
  </si>
  <si>
    <t>Wolne środki, o których mowa w art.. 217 ust. 2 pkt 6 ustawy</t>
  </si>
  <si>
    <t>par. 963</t>
  </si>
  <si>
    <t>Spłaty pożyczek udzielonych na finansowanie zadań realizowanych z udziałem środków pochodzących z budżetu Unii Europejskiej</t>
  </si>
  <si>
    <t>Par.903</t>
  </si>
  <si>
    <t>Przychody z zaciągniętych pożyczek na finansowanie zadań realizowanych z udziałem środków pochodzących z budżetu Unii Europejskiej</t>
  </si>
  <si>
    <t>- kredyt długoterminowy na realizację zadania inwestycyjnego pn. "Przebudowa drogi gminnej  w Betkowie nr 576024P"</t>
  </si>
  <si>
    <t>- pożyczka na prefinansowaniezadania inwestycyjnego pn. "Przebudowa drogi gminnej  w Betkowie nr 576024P"</t>
  </si>
  <si>
    <t>- kredyt długoterminowy na realizację zadania inwestycyjnego pn. "Budowa zintegrowanego węzła przesiadkowego wraz z infrastrukturą towarzyszącą, przejściem podziemnym, ciągami komunikacyjnymi i ścieżkami rowerowymi oraz energooszczędnym oświetleniem w gminie Czempiń"</t>
  </si>
  <si>
    <t>- kredyt długoterminowy na realizację zadania inwestycyjnego pn. "Termomodernizacja wraz z modernizacją źródła ciepła oraz instalacji elektryczno - oświetleniowej w budynkach Szkół Podstawowych w Czempiniu i Głuchowie"</t>
  </si>
  <si>
    <t>- kredyt długoterminowy na realizację zadania inwestycyjnego pn. "Adaptacja II piętra Gminnego budynku przy ul.Parkowej 2  w Czempiniu na pomieszczenia biurowe i punkt konsultacyjny OPS w Czempiniu"</t>
  </si>
  <si>
    <t>- kredyt długoterminowy na realizację zadania inwestycyjnego pn. "Budowa kanalizacji sanitarnej w Słoninie"</t>
  </si>
  <si>
    <t>par. 931</t>
  </si>
  <si>
    <t>Przychody ze sprzedaży innych papierów wartościowych</t>
  </si>
  <si>
    <t>Zakup stacji selektywnego wywoływania DSP 52  /75414 § 6060/</t>
  </si>
  <si>
    <t>28.</t>
  </si>
  <si>
    <r>
      <t xml:space="preserve">Budowa kanalizacji tłocznej Jarogniewice - Piotrkowice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</si>
  <si>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29.</t>
  </si>
  <si>
    <r>
      <t xml:space="preserve">Przebudowa chodników na terenie Gminy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</si>
  <si>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30.</t>
  </si>
  <si>
    <t>- pożyczka z WFOŚiGW na realizację zadania inwestycyjnego pn. "Budowa kanalizacji sanitarnej w Słoninie"</t>
  </si>
  <si>
    <r>
      <t xml:space="preserve">Zakup defibrylatora /75414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</si>
  <si>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31.</t>
  </si>
  <si>
    <t>dotacja z Powiatu</t>
  </si>
  <si>
    <t>Dotacja dla powiatu na dof.zadania "Rozbudowa drogi powiatowej nr 3898P na odcinku Słonin - Czempiń" /60014 § 6300/</t>
  </si>
  <si>
    <t>Dotacja dla powiatu na dof.zadania "Rozbudowa drogi powiatowej nr 3913P na odcinku DK5 - Słonin" /60014 § 6300/</t>
  </si>
  <si>
    <r>
      <t xml:space="preserve">Przebudowa drogi gminnej wraz z regulacją odwodnienia w m. Piechanin - rama komunikacyjna Czempinia etap II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</si>
  <si>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Projekt adaptacji budynku kina "Zorza" w Czempiniu na potrzeby działalności kulturalnej /70005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</si>
  <si>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Wykonanie projektu budowy infrastruktury lekkoatletycznej w Gminie Czempiń /92695 § 6050/</t>
  </si>
  <si>
    <r>
      <t xml:space="preserve">Wykup nieruchomości od Eko-Tech (budynek hydroforni i studnia w Jasieniu) /90001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</si>
  <si>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Przebudowa i rozbudowa istniejącego budynku Przedszkola Samorządowego przy ul. Nowej w Czempiniu /80104 § 6050, 6058, 6059/</t>
  </si>
  <si>
    <r>
      <t xml:space="preserve">Projekt przebudowy drogi do Nowego Borówka wraz ze ścieżką pieszo - rowerową i przebudową skrzyżowania z drogą powiatową 3899P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</si>
  <si>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Dokumentacja rozbudowy ciągów komunikacyjnych doprowadzających do węzła przesiadkowego w Czempiniu - ścieżki rowerowe Piotrkowice - Jasień i Piechanin - Głuchowo /60016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</si>
  <si>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Projekt adaptacji budynku w Gorzycach na cele świetlicy wiejskiej /92109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</si>
  <si>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r>
      <t xml:space="preserve">Utworzenie placu zabaw na osiedlu nr 6 w Czempiniu /92695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</si>
  <si>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>pożyczka z WFOŚiGW</t>
  </si>
  <si>
    <r>
      <t xml:space="preserve">Termomodernizacja wraz z modernizacją źródła ciepła oraz instalacji elektryczno - oświetleniowej w budynkach Szkół Podstawowych w Czempiniu i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6050, 6058, 6059/</t>
    </r>
  </si>
  <si>
    <t>32.</t>
  </si>
  <si>
    <t>33.</t>
  </si>
  <si>
    <t>34.</t>
  </si>
  <si>
    <t>35.</t>
  </si>
  <si>
    <t>36.</t>
  </si>
  <si>
    <t>37.</t>
  </si>
  <si>
    <t>38.</t>
  </si>
  <si>
    <t>- kredyt długoterminowy na realizację zadania inwestycyjnego pn. "Wykup nieruchomości od Eko-Tech (budynek hydroforni i studnia w Jasieniu"</t>
  </si>
  <si>
    <r>
      <t xml:space="preserve">Wydatki na zakupy inwestycyjne Gimnazjum w Borowie /92601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</si>
  <si>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z dnia 1 lutego 2017r.</t>
  </si>
  <si>
    <t>39.</t>
  </si>
  <si>
    <r>
      <t xml:space="preserve">Rozbudowa kotłowni w Szkole Podstawowej w Głuchowie /80101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6050/</t>
    </r>
  </si>
  <si>
    <t xml:space="preserve"> - kredyt długoterminowy na realizację zadania inwestycyjnego pn. "Dotacja dla Powiatu na dofinansowanie zadania "Rozbudowa drogi powiatowej nr 3898P na odcinku Słonin - Czempiń""</t>
  </si>
  <si>
    <t>Załącznik nr 5</t>
  </si>
  <si>
    <t xml:space="preserve">Limity wydatków na programy i projekty realizowane ze środków o których mowa w art. 5 ust. 1 pkt. 2 i 3 ustawy z dnia 27 sierpnia 2009r. o finansach publicznych </t>
  </si>
  <si>
    <t xml:space="preserve">Rozdział </t>
  </si>
  <si>
    <t>Okres realizacji projektu</t>
  </si>
  <si>
    <t>Łączne nakłady finansowe</t>
  </si>
  <si>
    <t>Wysokość wydatków w roku 2017</t>
  </si>
  <si>
    <t>Razem</t>
  </si>
  <si>
    <t>Środki z budżetu UE</t>
  </si>
  <si>
    <t>Środki własne kwalifikowalne</t>
  </si>
  <si>
    <t>Współfinansowanie z budżetu Państwa</t>
  </si>
  <si>
    <t>Nazwa projektu, jednostka realizująca</t>
  </si>
  <si>
    <t>Środki własne niekwalifikowalne</t>
  </si>
  <si>
    <t>Rozdział 80104</t>
  </si>
  <si>
    <t>2017        -              2018</t>
  </si>
  <si>
    <t>"Nowe miejsca przedszkolne w Czempiniu dla dzieci 3-4 letnich wraz z zajęciami zwiększającymi szanse edukacyjne dzieci oraz kursami dla nauczycieli"                                                                                                 Urząd Gminy w Czempiniu</t>
  </si>
  <si>
    <t>Przedszkola</t>
  </si>
  <si>
    <t>2016          -           2017</t>
  </si>
  <si>
    <t>Oś 9, Działanie 9.3, Poddziałanie 9.3.1</t>
  </si>
  <si>
    <t>"Przebudowa i rozbudowa istniejącego budynku Przedszkola Samorządowego przy ul. Nowej w Czempiniu"                               Urząd Gminy w Czempiniu</t>
  </si>
  <si>
    <t>Rozdział 92195</t>
  </si>
  <si>
    <t>Pozostała działalność</t>
  </si>
  <si>
    <t>2016         -           2017</t>
  </si>
  <si>
    <t>"Opracowanie Lokalnego Programu Rewitalizacji Miasta Czempinia na lata 2016-2023"                                                                                           Urząd Gminy w Czempiniu</t>
  </si>
  <si>
    <t>Rozdział 60016</t>
  </si>
  <si>
    <t>2017         -           2018</t>
  </si>
  <si>
    <t>"Budowa zintegrowanego węzła przesiadkowego wraz z infrastrukturą towarzyszącą, przejściem podziemnym, ciągami komunikacyjnymi i ścieżkami rowerowymi oraz energooszczędnym oświetleniem w gminie Czempiń"                                                                                           Urząd Gminy w Czempiniu</t>
  </si>
  <si>
    <t>"Przebudowa drogi gminnej  w Betkowie nr 576024P"                                                                                           Urząd Gminy w Czempiniu</t>
  </si>
  <si>
    <t>Rozdział 80101</t>
  </si>
  <si>
    <t>2016                 -            2017</t>
  </si>
  <si>
    <t>"Termomodernizacja wraz z modernizacją źródła ciepła oraz instalacji elektryczno - oświetleniowej w budynkach Szkół Podstawowych w Czempiniu i w Głuchowie"                                                                                           Urząd Gminy w Czempiniu</t>
  </si>
  <si>
    <t>Załącznik nr 4</t>
  </si>
  <si>
    <t>Przebudowa drogi gminnej  w Betkowie nr 576024P  /60016 § 6050, 6058, 6059/</t>
  </si>
  <si>
    <r>
      <t xml:space="preserve">Budowa zintegrowanego węzła przesiadkowego wraz z infrastrukturą towarzyszącą, przejściem podziemnym, ciągami komunikacyjnymi i ścieżkami rowerowymi oraz energooszczędnym oświetleniem w gminie Czempiń /60016 </t>
    </r>
    <r>
      <rPr>
        <sz val="8"/>
        <rFont val="Andalus"/>
        <family val="1"/>
      </rPr>
      <t xml:space="preserve">§ </t>
    </r>
    <r>
      <rPr>
        <sz val="8"/>
        <rFont val="Arial CE"/>
        <family val="0"/>
      </rPr>
      <t>6058, 6059/</t>
    </r>
  </si>
  <si>
    <t>Modernizacja oczyszczalni ścieów Czempiń poprzez jej rozbudowę i przeudowę wraz z budową kanalizacji sanitarnej w miejscowości Jarogniewice oraz modernizacją istniejących przepompowni ścieków w miejscowościach Czempiń i Borowo/90001 § 6050 /</t>
  </si>
  <si>
    <t>Plan dotacji udzielanych z budżetu Gminy na 2017 rok</t>
  </si>
  <si>
    <t>I Dotacje podmiotowe</t>
  </si>
  <si>
    <t>Dział</t>
  </si>
  <si>
    <t>Rozdz.</t>
  </si>
  <si>
    <t>Par.</t>
  </si>
  <si>
    <t>Kwota</t>
  </si>
  <si>
    <t>Jednostki sektora fin. publ.</t>
  </si>
  <si>
    <t>Jednostki spoza sektora fin. publ.</t>
  </si>
  <si>
    <t>801</t>
  </si>
  <si>
    <t>Oświata i wychowanie</t>
  </si>
  <si>
    <t>80104</t>
  </si>
  <si>
    <t>2540</t>
  </si>
  <si>
    <t>Dotacja podmiotowa z budżetu dla niepublicznej jednostki systemu oświaty</t>
  </si>
  <si>
    <t>Kultura i ochrona dziedzictwa narodowego</t>
  </si>
  <si>
    <t>92113</t>
  </si>
  <si>
    <t>Centra kultury i sztuki</t>
  </si>
  <si>
    <t>2480</t>
  </si>
  <si>
    <t>Dotacja podmiotowa z budżetu dla samorządowej  instytucji kultury</t>
  </si>
  <si>
    <t>92116</t>
  </si>
  <si>
    <t>Biblioteki</t>
  </si>
  <si>
    <t>Dotacja podmiotowa z budżetu dla samorządowej instytucji kultury</t>
  </si>
  <si>
    <t>RAZEM</t>
  </si>
  <si>
    <t>II Dotacje celowe</t>
  </si>
  <si>
    <t>010</t>
  </si>
  <si>
    <t>Rolnictwo i łowiectwo</t>
  </si>
  <si>
    <t>01008</t>
  </si>
  <si>
    <t>Melioracje wodne</t>
  </si>
  <si>
    <t>2830</t>
  </si>
  <si>
    <t>Dotacja celowa z budżetu na finansowanie lub dofinansowanie zadań zleconych do realizacji pozostałym jednostkom niezaliczanym do sektora finansów publicznych</t>
  </si>
  <si>
    <t>600</t>
  </si>
  <si>
    <t>Transport i łączność</t>
  </si>
  <si>
    <t>60014</t>
  </si>
  <si>
    <t>Drogi publiczne powiatowe</t>
  </si>
  <si>
    <t>6300</t>
  </si>
  <si>
    <t>Dotacja celowa na pomoc finansową udzielaną między jst na dofinansowanie własnych zadań inwestycyjnych i zakupów inwestycyjnych</t>
  </si>
  <si>
    <t>Bezpieczeństwo publiczne i ochrona przeciwpożarowa</t>
  </si>
  <si>
    <t>75412</t>
  </si>
  <si>
    <t>Ochotnicze straże pożarne</t>
  </si>
  <si>
    <t>2820</t>
  </si>
  <si>
    <t>Dotacja celowa z budżetu na finansowanie lub dofinansowanie zadań zleconych do realizacji stowarzyszeniom</t>
  </si>
  <si>
    <t>Dotacje celowe z budzetu na finansowanie lub dofinansowanie kosztów realizacji inwestycji i zakupów inwestycyjnych jednostek nie zaliczanych do sektora finansów piblicznych</t>
  </si>
  <si>
    <t>80195</t>
  </si>
  <si>
    <t>Ochrona zdrowia</t>
  </si>
  <si>
    <t>85154</t>
  </si>
  <si>
    <t>Przeciwdziałanie alkoholizmowi</t>
  </si>
  <si>
    <t>85195</t>
  </si>
  <si>
    <t>Pozostałe zadania w zakresie polityki społecznej</t>
  </si>
  <si>
    <t>85311</t>
  </si>
  <si>
    <t>Rehabilitacja zawodowa i społeczna osób niepełnosprawnych</t>
  </si>
  <si>
    <t>2320</t>
  </si>
  <si>
    <t>Dotacje celowe przekazane dla powiatu na zadania bieżące realizowane na podstawie porozumień (umów) między jednostkami samorządu terytorialnego</t>
  </si>
  <si>
    <t>Gospodarka komunalna i ochrona środowiska</t>
  </si>
  <si>
    <t>Gospodarka ściekowa i ochrona wód</t>
  </si>
  <si>
    <t>Dotacje celowe z budżetu na finansowanie lub dofinansowanie kosztów realizacji inwestycji i zakupów inwestycyjnych jednostek niezaliczanych do sektora finansów publicznych</t>
  </si>
  <si>
    <t>90013</t>
  </si>
  <si>
    <t>Schroniska dla zwierząt</t>
  </si>
  <si>
    <t>2310</t>
  </si>
  <si>
    <t>Dotacje celowe przekazane gminie na zadania bieżące realizowane na podstawie porozumień (umów) między jst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</si>
  <si>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</si>
  <si>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</si>
  <si>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</si>
  <si>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</si>
  <si>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92195</t>
  </si>
  <si>
    <t>Kultura fizyczna</t>
  </si>
  <si>
    <t>92605</t>
  </si>
  <si>
    <t>Zadania w zakresie kultury fizycznej i sportu</t>
  </si>
  <si>
    <t>III Dotacje przedmiotowe</t>
  </si>
  <si>
    <t>60013</t>
  </si>
  <si>
    <t>Drogi publiczne wojewódzkie</t>
  </si>
  <si>
    <t>2650</t>
  </si>
  <si>
    <t>Dotacja przedmiotowa z budżetu dla samorządowego zakładu budżetowego</t>
  </si>
  <si>
    <t>60016</t>
  </si>
  <si>
    <t>Drogi publiczne gminne</t>
  </si>
  <si>
    <t>Działalność usługowa</t>
  </si>
  <si>
    <t>71095</t>
  </si>
  <si>
    <t>Pozostała działalnośc</t>
  </si>
  <si>
    <t>Pomoc społeczna</t>
  </si>
  <si>
    <t>85215</t>
  </si>
  <si>
    <t>Dodatki mieszkaniowe</t>
  </si>
  <si>
    <t>Gospodarka komunalna i ochrona wód</t>
  </si>
  <si>
    <t>Oczyszczanie miast i wsi</t>
  </si>
  <si>
    <t>90004</t>
  </si>
  <si>
    <t>Utrzymanie zieleni w miastach i gminach</t>
  </si>
  <si>
    <r>
      <t xml:space="preserve">Wydatki inwestycyjne związane z poprawą bezpieczeństwa na drogach gminnych (60016 </t>
    </r>
    <r>
      <rPr>
        <sz val="8"/>
        <rFont val="Andalus"/>
        <family val="1"/>
      </rPr>
      <t>§</t>
    </r>
    <r>
      <rPr>
        <sz val="8"/>
        <rFont val="Arial CE"/>
        <family val="0"/>
      </rPr>
      <t xml:space="preserve"> 6060/</t>
    </r>
  </si>
  <si>
    <t>do uchwały nr XXXIX/279/17</t>
  </si>
  <si>
    <t>Załącznik nr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</si>
</sst>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_-* #,##0\ _z_ł_-;\-* #,##0\ _z_ł_-;_-* &quot;-&quot;??\ _z_ł_-;_-@_-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8"/>
      <name val="Andalus"/>
      <family val="1"/>
    </font>
    <font>
      <sz val="7"/>
      <name val="Arial CE"/>
      <family val="0"/>
    </font>
    <font>
      <b/>
      <i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 quotePrefix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1" xfId="44" applyNumberFormat="1" applyFont="1" applyFill="1" applyBorder="1" applyAlignment="1">
      <alignment horizontal="right" vertical="top"/>
    </xf>
    <xf numFmtId="4" fontId="3" fillId="0" borderId="12" xfId="44" applyNumberFormat="1" applyFont="1" applyFill="1" applyBorder="1" applyAlignment="1">
      <alignment horizontal="right" vertical="top"/>
    </xf>
    <xf numFmtId="4" fontId="3" fillId="0" borderId="13" xfId="44" applyNumberFormat="1" applyFont="1" applyFill="1" applyBorder="1" applyAlignment="1">
      <alignment horizontal="right" vertical="top"/>
    </xf>
    <xf numFmtId="4" fontId="3" fillId="0" borderId="12" xfId="44" applyNumberFormat="1" applyFont="1" applyFill="1" applyBorder="1" applyAlignment="1">
      <alignment horizontal="right" vertical="center"/>
    </xf>
    <xf numFmtId="4" fontId="3" fillId="0" borderId="13" xfId="44" applyNumberFormat="1" applyFont="1" applyFill="1" applyBorder="1" applyAlignment="1">
      <alignment horizontal="right" vertical="center"/>
    </xf>
    <xf numFmtId="4" fontId="3" fillId="0" borderId="10" xfId="44" applyNumberFormat="1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center" vertical="top"/>
    </xf>
    <xf numFmtId="4" fontId="6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3" fillId="0" borderId="11" xfId="44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 wrapText="1"/>
    </xf>
    <xf numFmtId="0" fontId="3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justify" wrapText="1"/>
    </xf>
    <xf numFmtId="3" fontId="6" fillId="33" borderId="1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justify" wrapText="1"/>
    </xf>
    <xf numFmtId="3" fontId="7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justify" wrapText="1"/>
    </xf>
    <xf numFmtId="3" fontId="5" fillId="0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7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justify" wrapText="1"/>
    </xf>
    <xf numFmtId="0" fontId="7" fillId="0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6" fillId="33" borderId="14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/>
    </xf>
    <xf numFmtId="49" fontId="6" fillId="34" borderId="2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justify" wrapText="1"/>
    </xf>
    <xf numFmtId="0" fontId="7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justify" wrapText="1"/>
    </xf>
    <xf numFmtId="49" fontId="5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 wrapText="1"/>
    </xf>
    <xf numFmtId="49" fontId="6" fillId="0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wrapText="1"/>
    </xf>
    <xf numFmtId="49" fontId="6" fillId="0" borderId="18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0" fontId="6" fillId="34" borderId="12" xfId="0" applyFont="1" applyFill="1" applyBorder="1" applyAlignment="1">
      <alignment horizontal="center" vertical="center"/>
    </xf>
    <xf numFmtId="49" fontId="6" fillId="34" borderId="18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 quotePrefix="1">
      <alignment wrapText="1"/>
    </xf>
    <xf numFmtId="49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Alignment="1" quotePrefix="1">
      <alignment wrapText="1"/>
    </xf>
    <xf numFmtId="0" fontId="6" fillId="0" borderId="0" xfId="0" applyFont="1" applyAlignment="1" quotePrefix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2 3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77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3.875" style="2" customWidth="1"/>
    <col min="2" max="2" width="46.875" style="1" customWidth="1"/>
    <col min="3" max="3" width="16.625" style="1" customWidth="1"/>
    <col min="4" max="5" width="13.75390625" style="1" customWidth="1"/>
    <col min="6" max="6" width="16.75390625" style="51" customWidth="1"/>
    <col min="7" max="7" width="19.75390625" style="2" customWidth="1"/>
    <col min="8" max="8" width="13.625" style="2" hidden="1" customWidth="1"/>
    <col min="9" max="9" width="9.125" style="2" customWidth="1"/>
    <col min="10" max="10" width="10.00390625" style="2" bestFit="1" customWidth="1"/>
    <col min="11" max="16384" width="9.125" style="2" customWidth="1"/>
  </cols>
  <sheetData>
    <row r="1" spans="4:6" ht="12.75">
      <c r="D1" s="7"/>
      <c r="F1" s="51" t="s">
        <v>25</v>
      </c>
    </row>
    <row r="2" spans="4:6" ht="12.75">
      <c r="D2" s="7"/>
      <c r="F2" s="51" t="s">
        <v>236</v>
      </c>
    </row>
    <row r="3" spans="4:6" ht="12.75">
      <c r="D3" s="7"/>
      <c r="F3" s="51" t="s">
        <v>1</v>
      </c>
    </row>
    <row r="4" spans="4:6" ht="12" customHeight="1">
      <c r="D4" s="7"/>
      <c r="F4" s="51" t="s">
        <v>114</v>
      </c>
    </row>
    <row r="5" ht="11.25" customHeight="1"/>
    <row r="6" spans="1:7" ht="5.25" customHeight="1">
      <c r="A6" s="234" t="s">
        <v>38</v>
      </c>
      <c r="B6" s="234"/>
      <c r="C6" s="234"/>
      <c r="D6" s="234"/>
      <c r="E6" s="234"/>
      <c r="F6" s="234"/>
      <c r="G6" s="234"/>
    </row>
    <row r="7" spans="1:7" ht="14.25" customHeight="1">
      <c r="A7" s="234"/>
      <c r="B7" s="234"/>
      <c r="C7" s="234"/>
      <c r="D7" s="234"/>
      <c r="E7" s="234"/>
      <c r="F7" s="234"/>
      <c r="G7" s="234"/>
    </row>
    <row r="8" spans="1:7" ht="11.25" customHeight="1">
      <c r="A8" s="3"/>
      <c r="B8" s="5"/>
      <c r="C8" s="5"/>
      <c r="D8" s="5"/>
      <c r="E8" s="5"/>
      <c r="F8" s="52"/>
      <c r="G8" s="3"/>
    </row>
    <row r="9" spans="1:7" ht="11.25">
      <c r="A9" s="235" t="s">
        <v>2</v>
      </c>
      <c r="B9" s="227" t="s">
        <v>0</v>
      </c>
      <c r="C9" s="236" t="s">
        <v>39</v>
      </c>
      <c r="D9" s="237" t="s">
        <v>3</v>
      </c>
      <c r="E9" s="237" t="s">
        <v>4</v>
      </c>
      <c r="F9" s="238" t="s">
        <v>5</v>
      </c>
      <c r="G9" s="238"/>
    </row>
    <row r="10" spans="1:7" ht="9" customHeight="1">
      <c r="A10" s="235"/>
      <c r="B10" s="227"/>
      <c r="C10" s="236"/>
      <c r="D10" s="237"/>
      <c r="E10" s="237"/>
      <c r="F10" s="238"/>
      <c r="G10" s="238"/>
    </row>
    <row r="11" spans="1:7" ht="17.25" customHeight="1">
      <c r="A11" s="235"/>
      <c r="B11" s="227"/>
      <c r="C11" s="236"/>
      <c r="D11" s="237"/>
      <c r="E11" s="237"/>
      <c r="F11" s="53" t="s">
        <v>6</v>
      </c>
      <c r="G11" s="8" t="s">
        <v>7</v>
      </c>
    </row>
    <row r="12" spans="1:7" s="1" customFormat="1" ht="12" customHeight="1">
      <c r="A12" s="228" t="s">
        <v>16</v>
      </c>
      <c r="B12" s="231" t="s">
        <v>92</v>
      </c>
      <c r="C12" s="214">
        <v>975000</v>
      </c>
      <c r="D12" s="217">
        <v>2017</v>
      </c>
      <c r="E12" s="217">
        <v>2017</v>
      </c>
      <c r="F12" s="54">
        <v>975000</v>
      </c>
      <c r="G12" s="9"/>
    </row>
    <row r="13" spans="1:7" s="1" customFormat="1" ht="11.25" customHeight="1">
      <c r="A13" s="228"/>
      <c r="B13" s="232"/>
      <c r="C13" s="215"/>
      <c r="D13" s="218"/>
      <c r="E13" s="218"/>
      <c r="F13" s="43" t="s">
        <v>8</v>
      </c>
      <c r="G13" s="11"/>
    </row>
    <row r="14" spans="1:7" s="1" customFormat="1" ht="11.25" customHeight="1">
      <c r="A14" s="228"/>
      <c r="B14" s="233"/>
      <c r="C14" s="216"/>
      <c r="D14" s="219"/>
      <c r="E14" s="219"/>
      <c r="F14" s="43">
        <v>975000</v>
      </c>
      <c r="G14" s="11" t="s">
        <v>36</v>
      </c>
    </row>
    <row r="15" spans="1:7" s="1" customFormat="1" ht="29.25" customHeight="1">
      <c r="A15" s="12" t="s">
        <v>17</v>
      </c>
      <c r="B15" s="27" t="s">
        <v>93</v>
      </c>
      <c r="C15" s="42">
        <v>278000</v>
      </c>
      <c r="D15" s="34">
        <v>2017</v>
      </c>
      <c r="E15" s="34">
        <v>2017</v>
      </c>
      <c r="F15" s="55">
        <v>278000</v>
      </c>
      <c r="G15" s="36"/>
    </row>
    <row r="16" spans="1:8" s="1" customFormat="1" ht="12" customHeight="1">
      <c r="A16" s="220" t="s">
        <v>18</v>
      </c>
      <c r="B16" s="208" t="s">
        <v>149</v>
      </c>
      <c r="C16" s="214">
        <v>1679410.39</v>
      </c>
      <c r="D16" s="217">
        <v>2016</v>
      </c>
      <c r="E16" s="217">
        <v>2017</v>
      </c>
      <c r="F16" s="56">
        <v>1679410.39</v>
      </c>
      <c r="G16" s="9"/>
      <c r="H16" s="4"/>
    </row>
    <row r="17" spans="1:8" s="1" customFormat="1" ht="12" customHeight="1">
      <c r="A17" s="222"/>
      <c r="B17" s="209"/>
      <c r="C17" s="215"/>
      <c r="D17" s="218"/>
      <c r="E17" s="218"/>
      <c r="F17" s="43" t="s">
        <v>8</v>
      </c>
      <c r="G17" s="11"/>
      <c r="H17" s="4"/>
    </row>
    <row r="18" spans="1:8" s="1" customFormat="1" ht="12" customHeight="1">
      <c r="A18" s="222"/>
      <c r="B18" s="209"/>
      <c r="C18" s="215"/>
      <c r="D18" s="218"/>
      <c r="E18" s="218"/>
      <c r="F18" s="43">
        <v>650000</v>
      </c>
      <c r="G18" s="11" t="s">
        <v>36</v>
      </c>
      <c r="H18" s="4"/>
    </row>
    <row r="19" spans="1:8" s="1" customFormat="1" ht="12" customHeight="1">
      <c r="A19" s="221"/>
      <c r="B19" s="210"/>
      <c r="C19" s="216"/>
      <c r="D19" s="219"/>
      <c r="E19" s="219"/>
      <c r="F19" s="43">
        <v>915801</v>
      </c>
      <c r="G19" s="15" t="s">
        <v>40</v>
      </c>
      <c r="H19" s="4"/>
    </row>
    <row r="20" spans="1:8" s="1" customFormat="1" ht="12" customHeight="1">
      <c r="A20" s="220" t="s">
        <v>26</v>
      </c>
      <c r="B20" s="208" t="s">
        <v>41</v>
      </c>
      <c r="C20" s="214">
        <v>16928</v>
      </c>
      <c r="D20" s="217">
        <v>2017</v>
      </c>
      <c r="E20" s="217">
        <v>2017</v>
      </c>
      <c r="F20" s="223">
        <v>16928</v>
      </c>
      <c r="G20" s="13"/>
      <c r="H20" s="4"/>
    </row>
    <row r="21" spans="1:7" s="1" customFormat="1" ht="12" customHeight="1">
      <c r="A21" s="222"/>
      <c r="B21" s="209"/>
      <c r="C21" s="215"/>
      <c r="D21" s="218"/>
      <c r="E21" s="218"/>
      <c r="F21" s="224"/>
      <c r="G21" s="11"/>
    </row>
    <row r="22" spans="1:7" s="1" customFormat="1" ht="12" customHeight="1">
      <c r="A22" s="221"/>
      <c r="B22" s="210"/>
      <c r="C22" s="216"/>
      <c r="D22" s="219"/>
      <c r="E22" s="219"/>
      <c r="F22" s="225"/>
      <c r="G22" s="15"/>
    </row>
    <row r="23" spans="1:10" s="1" customFormat="1" ht="15" customHeight="1">
      <c r="A23" s="228" t="s">
        <v>19</v>
      </c>
      <c r="B23" s="229" t="s">
        <v>42</v>
      </c>
      <c r="C23" s="230">
        <v>8302</v>
      </c>
      <c r="D23" s="227">
        <v>2017</v>
      </c>
      <c r="E23" s="227">
        <v>2017</v>
      </c>
      <c r="F23" s="226">
        <v>8302</v>
      </c>
      <c r="G23" s="9"/>
      <c r="J23" s="51"/>
    </row>
    <row r="24" spans="1:7" s="1" customFormat="1" ht="10.5" customHeight="1">
      <c r="A24" s="228"/>
      <c r="B24" s="229"/>
      <c r="C24" s="230"/>
      <c r="D24" s="227"/>
      <c r="E24" s="227"/>
      <c r="F24" s="226"/>
      <c r="G24" s="28"/>
    </row>
    <row r="25" spans="1:7" s="1" customFormat="1" ht="65.25" customHeight="1">
      <c r="A25" s="22" t="s">
        <v>20</v>
      </c>
      <c r="B25" s="84" t="s">
        <v>99</v>
      </c>
      <c r="C25" s="42">
        <v>14760</v>
      </c>
      <c r="D25" s="34">
        <v>2016</v>
      </c>
      <c r="E25" s="34">
        <v>2017</v>
      </c>
      <c r="F25" s="55">
        <v>14760</v>
      </c>
      <c r="G25" s="24"/>
    </row>
    <row r="26" spans="1:7" s="1" customFormat="1" ht="65.25" customHeight="1">
      <c r="A26" s="22" t="s">
        <v>21</v>
      </c>
      <c r="B26" s="84" t="s">
        <v>100</v>
      </c>
      <c r="C26" s="42">
        <v>100000</v>
      </c>
      <c r="D26" s="34">
        <v>2017</v>
      </c>
      <c r="E26" s="34">
        <v>2017</v>
      </c>
      <c r="F26" s="55">
        <v>100000</v>
      </c>
      <c r="G26" s="24"/>
    </row>
    <row r="27" spans="1:7" s="1" customFormat="1" ht="15" customHeight="1">
      <c r="A27" s="222" t="s">
        <v>22</v>
      </c>
      <c r="B27" s="209" t="s">
        <v>150</v>
      </c>
      <c r="C27" s="215">
        <v>7972290.69</v>
      </c>
      <c r="D27" s="218">
        <v>2017</v>
      </c>
      <c r="E27" s="218">
        <v>2018</v>
      </c>
      <c r="F27" s="43">
        <v>7972290.69</v>
      </c>
      <c r="G27" s="10"/>
    </row>
    <row r="28" spans="1:7" s="1" customFormat="1" ht="15" customHeight="1">
      <c r="A28" s="222"/>
      <c r="B28" s="209"/>
      <c r="C28" s="215"/>
      <c r="D28" s="218"/>
      <c r="E28" s="218"/>
      <c r="F28" s="43" t="s">
        <v>8</v>
      </c>
      <c r="G28" s="10"/>
    </row>
    <row r="29" spans="1:7" s="1" customFormat="1" ht="15" customHeight="1">
      <c r="A29" s="222"/>
      <c r="B29" s="209"/>
      <c r="C29" s="215"/>
      <c r="D29" s="218"/>
      <c r="E29" s="218"/>
      <c r="F29" s="43">
        <v>1100000</v>
      </c>
      <c r="G29" s="10" t="s">
        <v>36</v>
      </c>
    </row>
    <row r="30" spans="1:7" s="1" customFormat="1" ht="24.75" customHeight="1">
      <c r="A30" s="222"/>
      <c r="B30" s="209"/>
      <c r="C30" s="216"/>
      <c r="D30" s="219"/>
      <c r="E30" s="219"/>
      <c r="F30" s="43">
        <v>6776447.08</v>
      </c>
      <c r="G30" s="10" t="s">
        <v>40</v>
      </c>
    </row>
    <row r="31" spans="1:7" s="1" customFormat="1" ht="11.25">
      <c r="A31" s="220" t="s">
        <v>23</v>
      </c>
      <c r="B31" s="208" t="s">
        <v>94</v>
      </c>
      <c r="C31" s="214">
        <v>660000</v>
      </c>
      <c r="D31" s="217">
        <v>2010</v>
      </c>
      <c r="E31" s="217">
        <v>2017</v>
      </c>
      <c r="F31" s="56">
        <v>660000</v>
      </c>
      <c r="G31" s="9"/>
    </row>
    <row r="32" spans="1:7" s="1" customFormat="1" ht="15.75" customHeight="1">
      <c r="A32" s="221"/>
      <c r="B32" s="210"/>
      <c r="C32" s="216"/>
      <c r="D32" s="219"/>
      <c r="E32" s="219"/>
      <c r="F32" s="58">
        <v>639000</v>
      </c>
      <c r="G32" s="44" t="s">
        <v>91</v>
      </c>
    </row>
    <row r="33" spans="1:7" s="1" customFormat="1" ht="19.5" customHeight="1">
      <c r="A33" s="22" t="s">
        <v>27</v>
      </c>
      <c r="B33" s="23" t="s">
        <v>86</v>
      </c>
      <c r="C33" s="42">
        <v>60000</v>
      </c>
      <c r="D33" s="34">
        <v>2016</v>
      </c>
      <c r="E33" s="34">
        <v>2022</v>
      </c>
      <c r="F33" s="55">
        <v>60000</v>
      </c>
      <c r="G33" s="77"/>
    </row>
    <row r="34" spans="1:7" s="1" customFormat="1" ht="31.5" customHeight="1">
      <c r="A34" s="14" t="s">
        <v>28</v>
      </c>
      <c r="B34" s="35" t="s">
        <v>235</v>
      </c>
      <c r="C34" s="41">
        <v>50000</v>
      </c>
      <c r="D34" s="38">
        <v>2017</v>
      </c>
      <c r="E34" s="38">
        <v>2017</v>
      </c>
      <c r="F34" s="58">
        <v>50000</v>
      </c>
      <c r="G34" s="44"/>
    </row>
    <row r="35" spans="1:7" ht="31.5" customHeight="1">
      <c r="A35" s="14" t="s">
        <v>29</v>
      </c>
      <c r="B35" s="35" t="s">
        <v>95</v>
      </c>
      <c r="C35" s="41">
        <v>23862</v>
      </c>
      <c r="D35" s="38">
        <v>2015</v>
      </c>
      <c r="E35" s="38">
        <v>2017</v>
      </c>
      <c r="F35" s="58">
        <v>23862</v>
      </c>
      <c r="G35" s="44"/>
    </row>
    <row r="36" spans="1:7" ht="30.75" customHeight="1">
      <c r="A36" s="22" t="s">
        <v>30</v>
      </c>
      <c r="B36" s="23" t="s">
        <v>43</v>
      </c>
      <c r="C36" s="41">
        <v>280000</v>
      </c>
      <c r="D36" s="38">
        <v>2017</v>
      </c>
      <c r="E36" s="38">
        <v>2017</v>
      </c>
      <c r="F36" s="55">
        <v>280000</v>
      </c>
      <c r="G36" s="24"/>
    </row>
    <row r="37" spans="1:7" ht="27" customHeight="1">
      <c r="A37" s="22" t="s">
        <v>31</v>
      </c>
      <c r="B37" s="45" t="s">
        <v>37</v>
      </c>
      <c r="C37" s="42">
        <v>10000</v>
      </c>
      <c r="D37" s="34">
        <v>2017</v>
      </c>
      <c r="E37" s="34">
        <v>2017</v>
      </c>
      <c r="F37" s="55">
        <v>10000</v>
      </c>
      <c r="G37" s="24"/>
    </row>
    <row r="38" spans="1:7" ht="36" customHeight="1">
      <c r="A38" s="14" t="s">
        <v>32</v>
      </c>
      <c r="B38" s="23" t="s">
        <v>44</v>
      </c>
      <c r="C38" s="41">
        <v>50000</v>
      </c>
      <c r="D38" s="38">
        <v>2017</v>
      </c>
      <c r="E38" s="38">
        <v>2017</v>
      </c>
      <c r="F38" s="55">
        <v>50000</v>
      </c>
      <c r="G38" s="24"/>
    </row>
    <row r="39" spans="1:7" ht="38.25" customHeight="1">
      <c r="A39" s="14" t="s">
        <v>33</v>
      </c>
      <c r="B39" s="23" t="s">
        <v>59</v>
      </c>
      <c r="C39" s="41">
        <v>20000</v>
      </c>
      <c r="D39" s="38">
        <v>2017</v>
      </c>
      <c r="E39" s="38">
        <v>2017</v>
      </c>
      <c r="F39" s="55">
        <v>20000</v>
      </c>
      <c r="G39" s="24"/>
    </row>
    <row r="40" spans="1:7" ht="36.75" customHeight="1">
      <c r="A40" s="14" t="s">
        <v>34</v>
      </c>
      <c r="B40" s="23" t="s">
        <v>64</v>
      </c>
      <c r="C40" s="41">
        <v>10000</v>
      </c>
      <c r="D40" s="38">
        <v>2015</v>
      </c>
      <c r="E40" s="38">
        <v>2017</v>
      </c>
      <c r="F40" s="55">
        <v>10000</v>
      </c>
      <c r="G40" s="24"/>
    </row>
    <row r="41" spans="1:7" ht="30" customHeight="1">
      <c r="A41" s="14" t="s">
        <v>35</v>
      </c>
      <c r="B41" s="23" t="s">
        <v>63</v>
      </c>
      <c r="C41" s="41">
        <v>30000</v>
      </c>
      <c r="D41" s="38">
        <v>2017</v>
      </c>
      <c r="E41" s="38">
        <v>2017</v>
      </c>
      <c r="F41" s="55">
        <v>30000</v>
      </c>
      <c r="G41" s="24"/>
    </row>
    <row r="42" spans="1:7" ht="23.25" customHeight="1">
      <c r="A42" s="14" t="s">
        <v>53</v>
      </c>
      <c r="B42" s="23" t="s">
        <v>65</v>
      </c>
      <c r="C42" s="41">
        <v>30000</v>
      </c>
      <c r="D42" s="38">
        <v>2015</v>
      </c>
      <c r="E42" s="38">
        <v>2017</v>
      </c>
      <c r="F42" s="55">
        <v>30000</v>
      </c>
      <c r="G42" s="24"/>
    </row>
    <row r="43" spans="1:16" ht="23.25" customHeight="1">
      <c r="A43" s="22" t="s">
        <v>54</v>
      </c>
      <c r="B43" s="23" t="s">
        <v>89</v>
      </c>
      <c r="C43" s="42">
        <v>10000</v>
      </c>
      <c r="D43" s="34">
        <v>2017</v>
      </c>
      <c r="E43" s="34">
        <v>2017</v>
      </c>
      <c r="F43" s="55">
        <v>10000</v>
      </c>
      <c r="G43" s="24"/>
      <c r="J43" s="86"/>
      <c r="K43" s="86"/>
      <c r="L43" s="86"/>
      <c r="M43" s="86"/>
      <c r="N43" s="86"/>
      <c r="O43" s="86"/>
      <c r="P43" s="86"/>
    </row>
    <row r="44" spans="1:16" ht="23.25" customHeight="1">
      <c r="A44" s="12" t="s">
        <v>55</v>
      </c>
      <c r="B44" s="27" t="s">
        <v>82</v>
      </c>
      <c r="C44" s="40">
        <v>7776</v>
      </c>
      <c r="D44" s="37">
        <v>2017</v>
      </c>
      <c r="E44" s="37">
        <v>2017</v>
      </c>
      <c r="F44" s="57">
        <v>7776</v>
      </c>
      <c r="G44" s="11"/>
      <c r="J44" s="86"/>
      <c r="K44" s="239"/>
      <c r="L44" s="239"/>
      <c r="M44" s="239"/>
      <c r="N44" s="239"/>
      <c r="O44" s="239"/>
      <c r="P44" s="239"/>
    </row>
    <row r="45" spans="1:16" ht="18.75" customHeight="1">
      <c r="A45" s="211" t="s">
        <v>56</v>
      </c>
      <c r="B45" s="208" t="s">
        <v>104</v>
      </c>
      <c r="C45" s="214">
        <v>3254341.01</v>
      </c>
      <c r="D45" s="217">
        <v>2017</v>
      </c>
      <c r="E45" s="217">
        <v>2017</v>
      </c>
      <c r="F45" s="59">
        <v>3254341.01</v>
      </c>
      <c r="G45" s="46"/>
      <c r="J45" s="86"/>
      <c r="K45" s="239"/>
      <c r="L45" s="239"/>
      <c r="M45" s="239"/>
      <c r="N45" s="239"/>
      <c r="O45" s="239"/>
      <c r="P45" s="239"/>
    </row>
    <row r="46" spans="1:16" ht="11.25" customHeight="1">
      <c r="A46" s="212"/>
      <c r="B46" s="209"/>
      <c r="C46" s="215"/>
      <c r="D46" s="218"/>
      <c r="E46" s="218"/>
      <c r="F46" s="60" t="s">
        <v>8</v>
      </c>
      <c r="G46" s="47"/>
      <c r="J46" s="86"/>
      <c r="K46" s="239"/>
      <c r="L46" s="239"/>
      <c r="M46" s="239"/>
      <c r="N46" s="239"/>
      <c r="O46" s="239"/>
      <c r="P46" s="239"/>
    </row>
    <row r="47" spans="1:16" ht="13.5" customHeight="1">
      <c r="A47" s="212"/>
      <c r="B47" s="209"/>
      <c r="C47" s="215"/>
      <c r="D47" s="218"/>
      <c r="E47" s="218"/>
      <c r="F47" s="60">
        <v>850000</v>
      </c>
      <c r="G47" s="47" t="s">
        <v>36</v>
      </c>
      <c r="J47" s="86"/>
      <c r="K47" s="239"/>
      <c r="L47" s="239"/>
      <c r="M47" s="239"/>
      <c r="N47" s="239"/>
      <c r="O47" s="239"/>
      <c r="P47" s="239"/>
    </row>
    <row r="48" spans="1:7" ht="13.5" customHeight="1">
      <c r="A48" s="213"/>
      <c r="B48" s="210"/>
      <c r="C48" s="216"/>
      <c r="D48" s="219"/>
      <c r="E48" s="219"/>
      <c r="F48" s="61">
        <v>2391799.1</v>
      </c>
      <c r="G48" s="30" t="s">
        <v>40</v>
      </c>
    </row>
    <row r="49" spans="1:7" ht="33" customHeight="1">
      <c r="A49" s="89" t="s">
        <v>57</v>
      </c>
      <c r="B49" s="27" t="s">
        <v>116</v>
      </c>
      <c r="C49" s="40">
        <v>12000</v>
      </c>
      <c r="D49" s="37">
        <v>2017</v>
      </c>
      <c r="E49" s="37">
        <v>2017</v>
      </c>
      <c r="F49" s="60">
        <v>12000</v>
      </c>
      <c r="G49" s="47"/>
    </row>
    <row r="50" spans="1:7" ht="14.25" customHeight="1">
      <c r="A50" s="211" t="s">
        <v>58</v>
      </c>
      <c r="B50" s="208" t="s">
        <v>98</v>
      </c>
      <c r="C50" s="214">
        <v>1451097.88</v>
      </c>
      <c r="D50" s="217">
        <v>2016</v>
      </c>
      <c r="E50" s="217">
        <v>2017</v>
      </c>
      <c r="F50" s="59">
        <v>1451097.88</v>
      </c>
      <c r="G50" s="46"/>
    </row>
    <row r="51" spans="1:7" ht="15" customHeight="1">
      <c r="A51" s="212"/>
      <c r="B51" s="209"/>
      <c r="C51" s="215"/>
      <c r="D51" s="218"/>
      <c r="E51" s="218"/>
      <c r="F51" s="60" t="s">
        <v>8</v>
      </c>
      <c r="G51" s="47"/>
    </row>
    <row r="52" spans="1:7" ht="15.75" customHeight="1">
      <c r="A52" s="213"/>
      <c r="B52" s="210"/>
      <c r="C52" s="216"/>
      <c r="D52" s="219"/>
      <c r="E52" s="219"/>
      <c r="F52" s="63">
        <v>475671.39</v>
      </c>
      <c r="G52" s="30" t="s">
        <v>40</v>
      </c>
    </row>
    <row r="53" spans="1:7" ht="45.75" customHeight="1">
      <c r="A53" s="21" t="s">
        <v>61</v>
      </c>
      <c r="B53" s="23" t="s">
        <v>60</v>
      </c>
      <c r="C53" s="42">
        <v>15000</v>
      </c>
      <c r="D53" s="34">
        <v>2017</v>
      </c>
      <c r="E53" s="34">
        <v>2017</v>
      </c>
      <c r="F53" s="64">
        <v>15000</v>
      </c>
      <c r="G53" s="20"/>
    </row>
    <row r="54" spans="1:7" ht="11.25" customHeight="1">
      <c r="A54" s="211" t="s">
        <v>62</v>
      </c>
      <c r="B54" s="208" t="s">
        <v>45</v>
      </c>
      <c r="C54" s="214">
        <v>340000</v>
      </c>
      <c r="D54" s="217">
        <v>2016</v>
      </c>
      <c r="E54" s="217">
        <v>2017</v>
      </c>
      <c r="F54" s="59">
        <v>340000</v>
      </c>
      <c r="G54" s="46"/>
    </row>
    <row r="55" spans="1:7" ht="11.25" customHeight="1">
      <c r="A55" s="212"/>
      <c r="B55" s="209"/>
      <c r="C55" s="215"/>
      <c r="D55" s="218"/>
      <c r="E55" s="218"/>
      <c r="F55" s="60" t="s">
        <v>8</v>
      </c>
      <c r="G55" s="47"/>
    </row>
    <row r="56" spans="1:7" ht="15.75" customHeight="1">
      <c r="A56" s="212"/>
      <c r="B56" s="209"/>
      <c r="C56" s="215"/>
      <c r="D56" s="218"/>
      <c r="E56" s="218"/>
      <c r="F56" s="62">
        <v>330000</v>
      </c>
      <c r="G56" s="48" t="s">
        <v>36</v>
      </c>
    </row>
    <row r="57" spans="1:7" ht="13.5" customHeight="1">
      <c r="A57" s="211" t="s">
        <v>66</v>
      </c>
      <c r="B57" s="208" t="s">
        <v>151</v>
      </c>
      <c r="C57" s="214">
        <v>5500000</v>
      </c>
      <c r="D57" s="217">
        <v>2017</v>
      </c>
      <c r="E57" s="217">
        <v>2018</v>
      </c>
      <c r="F57" s="59">
        <v>5500000</v>
      </c>
      <c r="G57" s="46"/>
    </row>
    <row r="58" spans="1:7" ht="13.5" customHeight="1">
      <c r="A58" s="212"/>
      <c r="B58" s="209"/>
      <c r="C58" s="215"/>
      <c r="D58" s="218"/>
      <c r="E58" s="218"/>
      <c r="F58" s="60" t="s">
        <v>8</v>
      </c>
      <c r="G58" s="47"/>
    </row>
    <row r="59" spans="1:7" ht="34.5" customHeight="1">
      <c r="A59" s="213"/>
      <c r="B59" s="210"/>
      <c r="C59" s="216"/>
      <c r="D59" s="219"/>
      <c r="E59" s="219"/>
      <c r="F59" s="63">
        <v>5053855.24</v>
      </c>
      <c r="G59" s="49" t="s">
        <v>46</v>
      </c>
    </row>
    <row r="60" spans="1:7" ht="47.25" customHeight="1">
      <c r="A60" s="21" t="s">
        <v>83</v>
      </c>
      <c r="B60" s="23" t="s">
        <v>47</v>
      </c>
      <c r="C60" s="42">
        <v>54495</v>
      </c>
      <c r="D60" s="34">
        <v>2014</v>
      </c>
      <c r="E60" s="34">
        <v>2022</v>
      </c>
      <c r="F60" s="64">
        <v>54495</v>
      </c>
      <c r="G60" s="20"/>
    </row>
    <row r="61" spans="1:7" ht="17.25" customHeight="1">
      <c r="A61" s="211" t="s">
        <v>85</v>
      </c>
      <c r="B61" s="208" t="s">
        <v>48</v>
      </c>
      <c r="C61" s="214">
        <v>2800000</v>
      </c>
      <c r="D61" s="217">
        <v>2017</v>
      </c>
      <c r="E61" s="217">
        <v>2017</v>
      </c>
      <c r="F61" s="59">
        <v>2800000</v>
      </c>
      <c r="G61" s="46"/>
    </row>
    <row r="62" spans="1:7" ht="15" customHeight="1">
      <c r="A62" s="212"/>
      <c r="B62" s="209"/>
      <c r="C62" s="215"/>
      <c r="D62" s="218"/>
      <c r="E62" s="218"/>
      <c r="F62" s="60" t="s">
        <v>8</v>
      </c>
      <c r="G62" s="47"/>
    </row>
    <row r="63" spans="1:7" ht="15" customHeight="1">
      <c r="A63" s="212"/>
      <c r="B63" s="209"/>
      <c r="C63" s="215"/>
      <c r="D63" s="218"/>
      <c r="E63" s="218"/>
      <c r="F63" s="60">
        <v>1100000</v>
      </c>
      <c r="G63" s="47" t="s">
        <v>103</v>
      </c>
    </row>
    <row r="64" spans="1:7" ht="16.5" customHeight="1">
      <c r="A64" s="213"/>
      <c r="B64" s="210"/>
      <c r="C64" s="216"/>
      <c r="D64" s="219"/>
      <c r="E64" s="219"/>
      <c r="F64" s="63">
        <v>1510000</v>
      </c>
      <c r="G64" s="49" t="s">
        <v>36</v>
      </c>
    </row>
    <row r="65" spans="1:7" ht="18" customHeight="1">
      <c r="A65" s="211" t="s">
        <v>87</v>
      </c>
      <c r="B65" s="229" t="s">
        <v>97</v>
      </c>
      <c r="C65" s="230">
        <v>300865</v>
      </c>
      <c r="D65" s="217">
        <v>2016</v>
      </c>
      <c r="E65" s="217">
        <v>2017</v>
      </c>
      <c r="F65" s="82">
        <v>300865</v>
      </c>
      <c r="G65" s="83"/>
    </row>
    <row r="66" spans="1:7" ht="14.25" customHeight="1">
      <c r="A66" s="212"/>
      <c r="B66" s="229"/>
      <c r="C66" s="230"/>
      <c r="D66" s="218"/>
      <c r="E66" s="218"/>
      <c r="F66" s="60" t="s">
        <v>8</v>
      </c>
      <c r="G66" s="47"/>
    </row>
    <row r="67" spans="1:7" ht="13.5" customHeight="1">
      <c r="A67" s="213"/>
      <c r="B67" s="229"/>
      <c r="C67" s="230"/>
      <c r="D67" s="219"/>
      <c r="E67" s="219"/>
      <c r="F67" s="63">
        <v>300000</v>
      </c>
      <c r="G67" s="49" t="s">
        <v>36</v>
      </c>
    </row>
    <row r="68" spans="1:8" ht="33.75" customHeight="1">
      <c r="A68" s="72" t="s">
        <v>90</v>
      </c>
      <c r="B68" s="35" t="s">
        <v>84</v>
      </c>
      <c r="C68" s="41">
        <v>1553092.06</v>
      </c>
      <c r="D68" s="38">
        <v>2017</v>
      </c>
      <c r="E68" s="38">
        <v>2017</v>
      </c>
      <c r="F68" s="63">
        <v>1553092.06</v>
      </c>
      <c r="G68" s="49"/>
      <c r="H68" s="85">
        <f>SUM(F12,F15,F16,F20,F23,F25,F26,F27,F31,F33,F34,F35,F36,F37,F38,F39,F40,F41,F42,F43,F44)</f>
        <v>12286329.08</v>
      </c>
    </row>
    <row r="69" spans="1:8" ht="39" customHeight="1">
      <c r="A69" s="21" t="s">
        <v>105</v>
      </c>
      <c r="B69" s="23" t="s">
        <v>49</v>
      </c>
      <c r="C69" s="42">
        <v>10000</v>
      </c>
      <c r="D69" s="34">
        <v>2017</v>
      </c>
      <c r="E69" s="34">
        <v>2017</v>
      </c>
      <c r="F69" s="64">
        <v>10000</v>
      </c>
      <c r="G69" s="20"/>
      <c r="H69" s="85">
        <f>SUM(F45,F49,F50,F53,F54,F57,F60,F61,F65,F68,F69,F70,F71,F72,F73,F74,F75,F76)</f>
        <v>15519784.950000001</v>
      </c>
    </row>
    <row r="70" spans="1:7" ht="44.25" customHeight="1">
      <c r="A70" s="81" t="s">
        <v>106</v>
      </c>
      <c r="B70" s="78" t="s">
        <v>50</v>
      </c>
      <c r="C70" s="79">
        <v>60000</v>
      </c>
      <c r="D70" s="80">
        <v>2016</v>
      </c>
      <c r="E70" s="34">
        <v>2017</v>
      </c>
      <c r="F70" s="64">
        <v>60000</v>
      </c>
      <c r="G70" s="20"/>
    </row>
    <row r="71" spans="1:8" ht="25.5" customHeight="1">
      <c r="A71" s="21" t="s">
        <v>107</v>
      </c>
      <c r="B71" s="39" t="s">
        <v>51</v>
      </c>
      <c r="C71" s="42">
        <v>50000</v>
      </c>
      <c r="D71" s="34">
        <v>2017</v>
      </c>
      <c r="E71" s="38">
        <v>2017</v>
      </c>
      <c r="F71" s="63">
        <v>50000</v>
      </c>
      <c r="G71" s="30"/>
      <c r="H71" s="50"/>
    </row>
    <row r="72" spans="1:8" ht="43.5" customHeight="1">
      <c r="A72" s="21" t="s">
        <v>108</v>
      </c>
      <c r="B72" s="23" t="s">
        <v>52</v>
      </c>
      <c r="C72" s="42">
        <v>31579</v>
      </c>
      <c r="D72" s="34">
        <v>2017</v>
      </c>
      <c r="E72" s="38">
        <v>2017</v>
      </c>
      <c r="F72" s="63">
        <v>31579</v>
      </c>
      <c r="G72" s="30"/>
      <c r="H72" s="50"/>
    </row>
    <row r="73" spans="1:7" ht="31.5" customHeight="1">
      <c r="A73" s="21" t="s">
        <v>109</v>
      </c>
      <c r="B73" s="23" t="s">
        <v>113</v>
      </c>
      <c r="C73" s="42">
        <v>5000</v>
      </c>
      <c r="D73" s="34">
        <v>2017</v>
      </c>
      <c r="E73" s="34">
        <v>2017</v>
      </c>
      <c r="F73" s="64">
        <v>5000</v>
      </c>
      <c r="G73" s="20"/>
    </row>
    <row r="74" spans="1:7" ht="31.5" customHeight="1">
      <c r="A74" s="21" t="s">
        <v>110</v>
      </c>
      <c r="B74" s="23" t="s">
        <v>101</v>
      </c>
      <c r="C74" s="42">
        <v>20000</v>
      </c>
      <c r="D74" s="34">
        <v>2017</v>
      </c>
      <c r="E74" s="38">
        <v>2017</v>
      </c>
      <c r="F74" s="63">
        <v>20000</v>
      </c>
      <c r="G74" s="30"/>
    </row>
    <row r="75" spans="1:7" ht="31.5" customHeight="1">
      <c r="A75" s="21" t="s">
        <v>111</v>
      </c>
      <c r="B75" s="23" t="s">
        <v>102</v>
      </c>
      <c r="C75" s="42">
        <v>12500</v>
      </c>
      <c r="D75" s="34">
        <v>2017</v>
      </c>
      <c r="E75" s="38">
        <v>2017</v>
      </c>
      <c r="F75" s="63">
        <v>12500</v>
      </c>
      <c r="G75" s="30"/>
    </row>
    <row r="76" spans="1:7" ht="31.5" customHeight="1">
      <c r="A76" s="21" t="s">
        <v>115</v>
      </c>
      <c r="B76" s="23" t="s">
        <v>96</v>
      </c>
      <c r="C76" s="42">
        <v>49815</v>
      </c>
      <c r="D76" s="34">
        <v>2015</v>
      </c>
      <c r="E76" s="34">
        <v>2017</v>
      </c>
      <c r="F76" s="64">
        <v>49815</v>
      </c>
      <c r="G76" s="30"/>
    </row>
    <row r="77" spans="3:7" ht="20.25" customHeight="1">
      <c r="C77" s="4"/>
      <c r="E77" s="29" t="s">
        <v>24</v>
      </c>
      <c r="F77" s="65">
        <f>SUM(H68:H69)</f>
        <v>27806114.03</v>
      </c>
      <c r="G77" s="30"/>
    </row>
  </sheetData>
  <sheetProtection/>
  <mergeCells count="70">
    <mergeCell ref="A65:A67"/>
    <mergeCell ref="B65:B67"/>
    <mergeCell ref="C65:C67"/>
    <mergeCell ref="D65:D67"/>
    <mergeCell ref="E65:E67"/>
    <mergeCell ref="K44:P47"/>
    <mergeCell ref="A45:A48"/>
    <mergeCell ref="C45:C48"/>
    <mergeCell ref="D45:D48"/>
    <mergeCell ref="E45:E48"/>
    <mergeCell ref="A6:G7"/>
    <mergeCell ref="A9:A11"/>
    <mergeCell ref="B9:B11"/>
    <mergeCell ref="C9:C11"/>
    <mergeCell ref="D9:D11"/>
    <mergeCell ref="B27:B30"/>
    <mergeCell ref="A27:A30"/>
    <mergeCell ref="E9:E11"/>
    <mergeCell ref="F9:G10"/>
    <mergeCell ref="C12:C14"/>
    <mergeCell ref="D12:D14"/>
    <mergeCell ref="E12:E14"/>
    <mergeCell ref="B31:B32"/>
    <mergeCell ref="A23:A24"/>
    <mergeCell ref="B23:B24"/>
    <mergeCell ref="C23:C24"/>
    <mergeCell ref="A12:A14"/>
    <mergeCell ref="B12:B14"/>
    <mergeCell ref="E23:E24"/>
    <mergeCell ref="A16:A19"/>
    <mergeCell ref="F20:F22"/>
    <mergeCell ref="F23:F24"/>
    <mergeCell ref="C27:C30"/>
    <mergeCell ref="D27:D30"/>
    <mergeCell ref="E27:E30"/>
    <mergeCell ref="B20:B22"/>
    <mergeCell ref="C20:C22"/>
    <mergeCell ref="D20:D22"/>
    <mergeCell ref="E20:E22"/>
    <mergeCell ref="D23:D24"/>
    <mergeCell ref="B16:B19"/>
    <mergeCell ref="C16:C19"/>
    <mergeCell ref="D16:D19"/>
    <mergeCell ref="E16:E19"/>
    <mergeCell ref="A20:A22"/>
    <mergeCell ref="A61:A64"/>
    <mergeCell ref="B61:B64"/>
    <mergeCell ref="C61:C64"/>
    <mergeCell ref="D61:D64"/>
    <mergeCell ref="E61:E64"/>
    <mergeCell ref="A31:A32"/>
    <mergeCell ref="C31:C32"/>
    <mergeCell ref="D31:D32"/>
    <mergeCell ref="E31:E32"/>
    <mergeCell ref="B45:B48"/>
    <mergeCell ref="B57:B59"/>
    <mergeCell ref="A57:A59"/>
    <mergeCell ref="C57:C59"/>
    <mergeCell ref="D57:D59"/>
    <mergeCell ref="E57:E59"/>
    <mergeCell ref="B50:B52"/>
    <mergeCell ref="A50:A52"/>
    <mergeCell ref="C50:C52"/>
    <mergeCell ref="D50:D52"/>
    <mergeCell ref="E50:E52"/>
    <mergeCell ref="A54:A56"/>
    <mergeCell ref="B54:B56"/>
    <mergeCell ref="C54:C56"/>
    <mergeCell ref="D54:D56"/>
    <mergeCell ref="E54:E5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7.875" style="6" customWidth="1"/>
    <col min="2" max="2" width="9.125" style="6" customWidth="1"/>
    <col min="3" max="3" width="12.00390625" style="6" bestFit="1" customWidth="1"/>
    <col min="4" max="5" width="9.125" style="6" customWidth="1"/>
    <col min="6" max="6" width="22.875" style="6" customWidth="1"/>
    <col min="7" max="7" width="12.25390625" style="70" bestFit="1" customWidth="1"/>
    <col min="8" max="16384" width="9.125" style="6" customWidth="1"/>
  </cols>
  <sheetData>
    <row r="1" ht="12">
      <c r="F1" s="51" t="s">
        <v>148</v>
      </c>
    </row>
    <row r="2" ht="12">
      <c r="F2" s="51" t="s">
        <v>236</v>
      </c>
    </row>
    <row r="3" ht="12">
      <c r="F3" s="51" t="s">
        <v>1</v>
      </c>
    </row>
    <row r="4" ht="12">
      <c r="F4" s="51" t="s">
        <v>114</v>
      </c>
    </row>
    <row r="8" ht="12">
      <c r="B8" s="6" t="s">
        <v>67</v>
      </c>
    </row>
    <row r="9" ht="12">
      <c r="C9" s="6" t="s">
        <v>9</v>
      </c>
    </row>
    <row r="13" spans="1:7" ht="12">
      <c r="A13" s="16" t="s">
        <v>10</v>
      </c>
      <c r="G13" s="73">
        <f>SUM(G15,G21,G23,G25)</f>
        <v>14145557.940000001</v>
      </c>
    </row>
    <row r="14" spans="1:7" ht="12">
      <c r="A14" s="16"/>
      <c r="G14" s="73"/>
    </row>
    <row r="15" spans="1:7" ht="32.25" customHeight="1">
      <c r="A15" s="69" t="s">
        <v>72</v>
      </c>
      <c r="B15" s="240" t="s">
        <v>73</v>
      </c>
      <c r="C15" s="240"/>
      <c r="D15" s="240"/>
      <c r="E15" s="240"/>
      <c r="F15" s="240"/>
      <c r="G15" s="73">
        <f>G18</f>
        <v>915801</v>
      </c>
    </row>
    <row r="16" spans="1:7" ht="12">
      <c r="A16" s="33"/>
      <c r="B16" s="32"/>
      <c r="C16" s="32"/>
      <c r="D16" s="32"/>
      <c r="E16" s="32"/>
      <c r="F16" s="32"/>
      <c r="G16" s="74"/>
    </row>
    <row r="17" spans="1:7" ht="12">
      <c r="A17" s="33"/>
      <c r="B17" s="6" t="s">
        <v>8</v>
      </c>
      <c r="G17" s="74"/>
    </row>
    <row r="18" spans="1:7" ht="12">
      <c r="A18" s="33"/>
      <c r="C18" s="247" t="s">
        <v>75</v>
      </c>
      <c r="D18" s="247"/>
      <c r="E18" s="247"/>
      <c r="F18" s="247"/>
      <c r="G18" s="246">
        <v>915801</v>
      </c>
    </row>
    <row r="19" spans="1:7" ht="12">
      <c r="A19" s="33"/>
      <c r="C19" s="247"/>
      <c r="D19" s="247"/>
      <c r="E19" s="247"/>
      <c r="F19" s="247"/>
      <c r="G19" s="246"/>
    </row>
    <row r="20" spans="1:7" ht="12">
      <c r="A20" s="33"/>
      <c r="C20" s="19"/>
      <c r="D20" s="19"/>
      <c r="E20" s="19"/>
      <c r="F20" s="19"/>
      <c r="G20" s="75"/>
    </row>
    <row r="21" spans="1:7" s="69" customFormat="1" ht="21" customHeight="1">
      <c r="A21" s="69" t="s">
        <v>80</v>
      </c>
      <c r="B21" s="248" t="s">
        <v>81</v>
      </c>
      <c r="C21" s="248"/>
      <c r="D21" s="248"/>
      <c r="E21" s="248"/>
      <c r="F21" s="248"/>
      <c r="G21" s="73">
        <v>5053855.24</v>
      </c>
    </row>
    <row r="22" spans="1:7" ht="12">
      <c r="A22" s="16"/>
      <c r="C22" s="19"/>
      <c r="D22" s="19"/>
      <c r="E22" s="19"/>
      <c r="F22" s="19"/>
      <c r="G22" s="76"/>
    </row>
    <row r="23" spans="1:7" ht="12">
      <c r="A23" s="16" t="s">
        <v>68</v>
      </c>
      <c r="B23" s="16" t="s">
        <v>69</v>
      </c>
      <c r="C23" s="71"/>
      <c r="D23" s="71"/>
      <c r="E23" s="71"/>
      <c r="F23" s="71"/>
      <c r="G23" s="73">
        <v>1360901.7</v>
      </c>
    </row>
    <row r="24" spans="1:7" ht="12">
      <c r="A24" s="33"/>
      <c r="B24" s="33"/>
      <c r="C24" s="67"/>
      <c r="D24" s="67"/>
      <c r="E24" s="67"/>
      <c r="F24" s="67"/>
      <c r="G24" s="73"/>
    </row>
    <row r="25" spans="1:7" s="16" customFormat="1" ht="30" customHeight="1">
      <c r="A25" s="68" t="s">
        <v>11</v>
      </c>
      <c r="B25" s="241" t="s">
        <v>12</v>
      </c>
      <c r="C25" s="241"/>
      <c r="D25" s="241"/>
      <c r="E25" s="241"/>
      <c r="F25" s="241"/>
      <c r="G25" s="73">
        <f>SUM(G28,G30,G33,G35,G37,G39,G41,G43)</f>
        <v>6815000</v>
      </c>
    </row>
    <row r="26" ht="12">
      <c r="B26" s="6" t="s">
        <v>8</v>
      </c>
    </row>
    <row r="28" spans="3:7" ht="25.5" customHeight="1">
      <c r="C28" s="245" t="s">
        <v>88</v>
      </c>
      <c r="D28" s="245"/>
      <c r="E28" s="245"/>
      <c r="F28" s="245"/>
      <c r="G28" s="70">
        <v>1100000</v>
      </c>
    </row>
    <row r="29" spans="3:6" ht="12">
      <c r="C29" s="87"/>
      <c r="D29" s="87"/>
      <c r="E29" s="87"/>
      <c r="F29" s="87"/>
    </row>
    <row r="30" spans="3:7" ht="12">
      <c r="C30" s="243" t="s">
        <v>117</v>
      </c>
      <c r="D30" s="244"/>
      <c r="E30" s="244"/>
      <c r="F30" s="244"/>
      <c r="G30" s="246">
        <v>975000</v>
      </c>
    </row>
    <row r="31" spans="3:7" ht="23.25" customHeight="1">
      <c r="C31" s="244"/>
      <c r="D31" s="244"/>
      <c r="E31" s="244"/>
      <c r="F31" s="244"/>
      <c r="G31" s="246"/>
    </row>
    <row r="32" spans="3:6" ht="12">
      <c r="C32" s="88"/>
      <c r="D32" s="88"/>
      <c r="E32" s="88"/>
      <c r="F32" s="88"/>
    </row>
    <row r="33" spans="1:7" ht="35.25" customHeight="1">
      <c r="A33" s="17"/>
      <c r="B33" s="18"/>
      <c r="C33" s="245" t="s">
        <v>74</v>
      </c>
      <c r="D33" s="245"/>
      <c r="E33" s="245"/>
      <c r="F33" s="245"/>
      <c r="G33" s="70">
        <v>650000</v>
      </c>
    </row>
    <row r="34" spans="3:6" ht="12">
      <c r="C34" s="88"/>
      <c r="D34" s="88"/>
      <c r="E34" s="88"/>
      <c r="F34" s="88"/>
    </row>
    <row r="35" spans="3:7" ht="65.25" customHeight="1">
      <c r="C35" s="245" t="s">
        <v>76</v>
      </c>
      <c r="D35" s="245"/>
      <c r="E35" s="245"/>
      <c r="F35" s="245"/>
      <c r="G35" s="70">
        <v>1100000</v>
      </c>
    </row>
    <row r="36" spans="3:6" ht="14.25" customHeight="1">
      <c r="C36" s="66"/>
      <c r="D36" s="66"/>
      <c r="E36" s="66"/>
      <c r="F36" s="66"/>
    </row>
    <row r="37" spans="3:7" ht="55.5" customHeight="1">
      <c r="C37" s="245" t="s">
        <v>77</v>
      </c>
      <c r="D37" s="245"/>
      <c r="E37" s="245"/>
      <c r="F37" s="245"/>
      <c r="G37" s="70">
        <v>850000</v>
      </c>
    </row>
    <row r="38" spans="3:6" ht="14.25" customHeight="1">
      <c r="C38" s="66"/>
      <c r="D38" s="66"/>
      <c r="E38" s="66"/>
      <c r="F38" s="66"/>
    </row>
    <row r="39" spans="3:7" ht="58.5" customHeight="1">
      <c r="C39" s="245" t="s">
        <v>78</v>
      </c>
      <c r="D39" s="245"/>
      <c r="E39" s="245"/>
      <c r="F39" s="245"/>
      <c r="G39" s="70">
        <v>330000</v>
      </c>
    </row>
    <row r="40" spans="3:6" ht="14.25" customHeight="1">
      <c r="C40" s="66"/>
      <c r="D40" s="66"/>
      <c r="E40" s="66"/>
      <c r="F40" s="66"/>
    </row>
    <row r="41" spans="3:7" ht="41.25" customHeight="1">
      <c r="C41" s="245" t="s">
        <v>112</v>
      </c>
      <c r="D41" s="245"/>
      <c r="E41" s="245"/>
      <c r="F41" s="245"/>
      <c r="G41" s="70">
        <v>300000</v>
      </c>
    </row>
    <row r="42" spans="3:6" ht="14.25" customHeight="1">
      <c r="C42" s="66"/>
      <c r="D42" s="66"/>
      <c r="E42" s="66"/>
      <c r="F42" s="66"/>
    </row>
    <row r="43" spans="3:7" ht="30.75" customHeight="1">
      <c r="C43" s="245" t="s">
        <v>79</v>
      </c>
      <c r="D43" s="245"/>
      <c r="E43" s="245"/>
      <c r="F43" s="245"/>
      <c r="G43" s="70">
        <v>1510000</v>
      </c>
    </row>
    <row r="44" spans="3:6" ht="12">
      <c r="C44" s="19"/>
      <c r="D44" s="19"/>
      <c r="E44" s="19"/>
      <c r="F44" s="19"/>
    </row>
    <row r="45" spans="1:7" s="16" customFormat="1" ht="16.5" customHeight="1">
      <c r="A45" s="16" t="s">
        <v>13</v>
      </c>
      <c r="G45" s="73">
        <f>SUM(G49,G47)</f>
        <v>2725576.5700000003</v>
      </c>
    </row>
    <row r="46" spans="1:6" ht="12">
      <c r="A46" s="25"/>
      <c r="B46" s="26"/>
      <c r="C46" s="26"/>
      <c r="D46" s="26"/>
      <c r="E46" s="26"/>
      <c r="F46" s="26"/>
    </row>
    <row r="47" spans="1:7" ht="12">
      <c r="A47" s="69" t="s">
        <v>70</v>
      </c>
      <c r="B47" s="240" t="s">
        <v>71</v>
      </c>
      <c r="C47" s="240"/>
      <c r="D47" s="240"/>
      <c r="E47" s="240"/>
      <c r="F47" s="240"/>
      <c r="G47" s="73">
        <v>915801</v>
      </c>
    </row>
    <row r="48" spans="1:7" ht="12">
      <c r="A48" s="31"/>
      <c r="B48" s="32"/>
      <c r="C48" s="32"/>
      <c r="D48" s="32"/>
      <c r="E48" s="32"/>
      <c r="F48" s="32"/>
      <c r="G48" s="74"/>
    </row>
    <row r="49" spans="1:7" s="16" customFormat="1" ht="12">
      <c r="A49" s="16" t="s">
        <v>14</v>
      </c>
      <c r="B49" s="242" t="s">
        <v>15</v>
      </c>
      <c r="C49" s="242"/>
      <c r="D49" s="242"/>
      <c r="E49" s="242"/>
      <c r="F49" s="242"/>
      <c r="G49" s="73">
        <v>1809775.57</v>
      </c>
    </row>
  </sheetData>
  <sheetProtection/>
  <mergeCells count="16">
    <mergeCell ref="B15:F15"/>
    <mergeCell ref="C18:F19"/>
    <mergeCell ref="G18:G19"/>
    <mergeCell ref="C37:F37"/>
    <mergeCell ref="C39:F39"/>
    <mergeCell ref="C43:F43"/>
    <mergeCell ref="B21:F21"/>
    <mergeCell ref="C41:F41"/>
    <mergeCell ref="B47:F47"/>
    <mergeCell ref="B25:F25"/>
    <mergeCell ref="B49:F49"/>
    <mergeCell ref="C30:F31"/>
    <mergeCell ref="C33:F33"/>
    <mergeCell ref="G30:G31"/>
    <mergeCell ref="C35:F35"/>
    <mergeCell ref="C28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9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5.875" style="0" customWidth="1"/>
    <col min="4" max="4" width="48.625" style="0" customWidth="1"/>
    <col min="5" max="5" width="11.125" style="0" customWidth="1"/>
    <col min="6" max="6" width="12.375" style="0" customWidth="1"/>
  </cols>
  <sheetData>
    <row r="1" spans="5:8" ht="12.75">
      <c r="E1" s="2" t="s">
        <v>118</v>
      </c>
      <c r="G1" s="2"/>
      <c r="H1" s="2"/>
    </row>
    <row r="2" spans="5:8" ht="12.75">
      <c r="E2" s="51" t="s">
        <v>236</v>
      </c>
      <c r="F2" s="51"/>
      <c r="G2" s="1"/>
      <c r="H2" s="1"/>
    </row>
    <row r="3" spans="5:8" ht="12.75">
      <c r="E3" s="51" t="s">
        <v>1</v>
      </c>
      <c r="F3" s="51"/>
      <c r="G3" s="1"/>
      <c r="H3" s="1"/>
    </row>
    <row r="4" spans="5:8" ht="12.75">
      <c r="E4" s="51" t="s">
        <v>114</v>
      </c>
      <c r="F4" s="51"/>
      <c r="G4" s="1"/>
      <c r="H4" s="1"/>
    </row>
    <row r="5" spans="5:8" ht="12.75">
      <c r="E5" s="1"/>
      <c r="G5" s="1"/>
      <c r="H5" s="1"/>
    </row>
    <row r="7" ht="12.75">
      <c r="A7" t="s">
        <v>152</v>
      </c>
    </row>
    <row r="10" s="112" customFormat="1" ht="18.75">
      <c r="A10" s="112" t="s">
        <v>153</v>
      </c>
    </row>
    <row r="12" spans="1:6" s="113" customFormat="1" ht="21" customHeight="1">
      <c r="A12" s="249" t="s">
        <v>154</v>
      </c>
      <c r="B12" s="249" t="s">
        <v>155</v>
      </c>
      <c r="C12" s="249" t="s">
        <v>156</v>
      </c>
      <c r="D12" s="249" t="s">
        <v>0</v>
      </c>
      <c r="E12" s="250" t="s">
        <v>157</v>
      </c>
      <c r="F12" s="250"/>
    </row>
    <row r="13" spans="1:6" s="113" customFormat="1" ht="42" customHeight="1">
      <c r="A13" s="249"/>
      <c r="B13" s="249"/>
      <c r="C13" s="249"/>
      <c r="D13" s="249"/>
      <c r="E13" s="114" t="s">
        <v>158</v>
      </c>
      <c r="F13" s="114" t="s">
        <v>159</v>
      </c>
    </row>
    <row r="14" spans="1:6" s="113" customFormat="1" ht="21.75" customHeight="1">
      <c r="A14" s="115" t="s">
        <v>160</v>
      </c>
      <c r="B14" s="116"/>
      <c r="C14" s="116"/>
      <c r="D14" s="117" t="s">
        <v>161</v>
      </c>
      <c r="E14" s="118">
        <f>E15</f>
        <v>0</v>
      </c>
      <c r="F14" s="118">
        <f>F15</f>
        <v>555120</v>
      </c>
    </row>
    <row r="15" spans="1:6" s="124" customFormat="1" ht="17.25" customHeight="1">
      <c r="A15" s="119"/>
      <c r="B15" s="120" t="s">
        <v>162</v>
      </c>
      <c r="C15" s="121"/>
      <c r="D15" s="122" t="s">
        <v>133</v>
      </c>
      <c r="E15" s="123">
        <f>E16</f>
        <v>0</v>
      </c>
      <c r="F15" s="123">
        <f>F16</f>
        <v>555120</v>
      </c>
    </row>
    <row r="16" spans="1:6" s="130" customFormat="1" ht="30.75" customHeight="1">
      <c r="A16" s="125"/>
      <c r="B16" s="126"/>
      <c r="C16" s="127" t="s">
        <v>163</v>
      </c>
      <c r="D16" s="128" t="s">
        <v>164</v>
      </c>
      <c r="E16" s="129"/>
      <c r="F16" s="129">
        <v>555120</v>
      </c>
    </row>
    <row r="17" spans="1:6" s="134" customFormat="1" ht="17.25" customHeight="1">
      <c r="A17" s="131">
        <v>921</v>
      </c>
      <c r="B17" s="132"/>
      <c r="C17" s="132"/>
      <c r="D17" s="117" t="s">
        <v>165</v>
      </c>
      <c r="E17" s="133">
        <f>SUM(E18,E20)</f>
        <v>732600</v>
      </c>
      <c r="F17" s="133">
        <f>SUM(F18,F20)</f>
        <v>0</v>
      </c>
    </row>
    <row r="18" spans="1:6" s="137" customFormat="1" ht="15.75" customHeight="1">
      <c r="A18" s="135"/>
      <c r="B18" s="120" t="s">
        <v>166</v>
      </c>
      <c r="C18" s="121"/>
      <c r="D18" s="122" t="s">
        <v>167</v>
      </c>
      <c r="E18" s="136">
        <f>E19</f>
        <v>515000</v>
      </c>
      <c r="F18" s="136">
        <f>F19</f>
        <v>0</v>
      </c>
    </row>
    <row r="19" spans="1:6" s="141" customFormat="1" ht="28.5" customHeight="1">
      <c r="A19" s="138"/>
      <c r="B19" s="139"/>
      <c r="C19" s="127" t="s">
        <v>168</v>
      </c>
      <c r="D19" s="128" t="s">
        <v>169</v>
      </c>
      <c r="E19" s="140">
        <v>515000</v>
      </c>
      <c r="F19" s="140"/>
    </row>
    <row r="20" spans="1:6" s="137" customFormat="1" ht="15.75" customHeight="1">
      <c r="A20" s="142"/>
      <c r="B20" s="120" t="s">
        <v>170</v>
      </c>
      <c r="C20" s="121"/>
      <c r="D20" s="122" t="s">
        <v>171</v>
      </c>
      <c r="E20" s="143">
        <f>E21</f>
        <v>217600</v>
      </c>
      <c r="F20" s="136">
        <f>F21</f>
        <v>0</v>
      </c>
    </row>
    <row r="21" spans="1:6" s="141" customFormat="1" ht="29.25" customHeight="1">
      <c r="A21" s="144"/>
      <c r="B21" s="139"/>
      <c r="C21" s="127" t="s">
        <v>168</v>
      </c>
      <c r="D21" s="128" t="s">
        <v>172</v>
      </c>
      <c r="E21" s="140">
        <v>217600</v>
      </c>
      <c r="F21" s="140"/>
    </row>
    <row r="22" spans="1:6" s="146" customFormat="1" ht="12.75">
      <c r="A22" s="145"/>
      <c r="B22" s="132"/>
      <c r="C22" s="132"/>
      <c r="D22" s="132" t="s">
        <v>173</v>
      </c>
      <c r="E22" s="133">
        <f>SUM(E14,E17)</f>
        <v>732600</v>
      </c>
      <c r="F22" s="133">
        <f>SUM(F14,F17)</f>
        <v>555120</v>
      </c>
    </row>
    <row r="23" spans="1:6" s="134" customFormat="1" ht="12.75">
      <c r="A23" s="147"/>
      <c r="B23" s="147"/>
      <c r="C23" s="147"/>
      <c r="D23" s="147"/>
      <c r="E23" s="148"/>
      <c r="F23" s="148"/>
    </row>
    <row r="24" spans="1:6" ht="86.25" customHeight="1">
      <c r="A24" s="149"/>
      <c r="B24" s="149"/>
      <c r="C24" s="149"/>
      <c r="E24" s="150"/>
      <c r="F24" s="150"/>
    </row>
    <row r="25" spans="1:6" ht="18.75">
      <c r="A25" s="112" t="s">
        <v>174</v>
      </c>
      <c r="B25" s="149"/>
      <c r="C25" s="149"/>
      <c r="E25" s="150"/>
      <c r="F25" s="150"/>
    </row>
    <row r="26" spans="1:6" ht="12.75">
      <c r="A26" s="149"/>
      <c r="B26" s="149"/>
      <c r="C26" s="149"/>
      <c r="E26" s="150"/>
      <c r="F26" s="150"/>
    </row>
    <row r="27" spans="1:6" ht="21" customHeight="1">
      <c r="A27" s="249" t="s">
        <v>154</v>
      </c>
      <c r="B27" s="249" t="s">
        <v>155</v>
      </c>
      <c r="C27" s="249" t="s">
        <v>156</v>
      </c>
      <c r="D27" s="251" t="s">
        <v>0</v>
      </c>
      <c r="E27" s="250" t="s">
        <v>157</v>
      </c>
      <c r="F27" s="250"/>
    </row>
    <row r="28" spans="1:6" ht="33.75">
      <c r="A28" s="249"/>
      <c r="B28" s="249"/>
      <c r="C28" s="249"/>
      <c r="D28" s="251"/>
      <c r="E28" s="114" t="s">
        <v>158</v>
      </c>
      <c r="F28" s="114" t="s">
        <v>159</v>
      </c>
    </row>
    <row r="29" spans="1:6" s="134" customFormat="1" ht="24" customHeight="1">
      <c r="A29" s="115" t="s">
        <v>175</v>
      </c>
      <c r="B29" s="116"/>
      <c r="C29" s="116"/>
      <c r="D29" s="117" t="s">
        <v>176</v>
      </c>
      <c r="E29" s="133">
        <f>E30</f>
        <v>0</v>
      </c>
      <c r="F29" s="133">
        <f>F30</f>
        <v>20000</v>
      </c>
    </row>
    <row r="30" spans="1:6" s="137" customFormat="1" ht="21.75" customHeight="1">
      <c r="A30" s="151"/>
      <c r="B30" s="120" t="s">
        <v>177</v>
      </c>
      <c r="C30" s="121"/>
      <c r="D30" s="122" t="s">
        <v>178</v>
      </c>
      <c r="E30" s="136">
        <f>E31</f>
        <v>0</v>
      </c>
      <c r="F30" s="136">
        <f>F31</f>
        <v>20000</v>
      </c>
    </row>
    <row r="31" spans="1:6" s="141" customFormat="1" ht="35.25" customHeight="1">
      <c r="A31" s="152"/>
      <c r="B31" s="153"/>
      <c r="C31" s="127" t="s">
        <v>179</v>
      </c>
      <c r="D31" s="128" t="s">
        <v>180</v>
      </c>
      <c r="E31" s="140"/>
      <c r="F31" s="140">
        <v>20000</v>
      </c>
    </row>
    <row r="32" spans="1:6" ht="18.75" customHeight="1">
      <c r="A32" s="115" t="s">
        <v>181</v>
      </c>
      <c r="B32" s="116"/>
      <c r="C32" s="116"/>
      <c r="D32" s="117" t="s">
        <v>182</v>
      </c>
      <c r="E32" s="154">
        <f>E33</f>
        <v>1253000</v>
      </c>
      <c r="F32" s="154">
        <f>F33</f>
        <v>0</v>
      </c>
    </row>
    <row r="33" spans="1:6" ht="20.25" customHeight="1">
      <c r="A33" s="119"/>
      <c r="B33" s="120" t="s">
        <v>183</v>
      </c>
      <c r="C33" s="121"/>
      <c r="D33" s="122" t="s">
        <v>184</v>
      </c>
      <c r="E33" s="143">
        <f>E34</f>
        <v>1253000</v>
      </c>
      <c r="F33" s="143">
        <f>F34</f>
        <v>0</v>
      </c>
    </row>
    <row r="34" spans="1:6" s="141" customFormat="1" ht="37.5" customHeight="1">
      <c r="A34" s="152"/>
      <c r="B34" s="153"/>
      <c r="C34" s="127" t="s">
        <v>185</v>
      </c>
      <c r="D34" s="128" t="s">
        <v>186</v>
      </c>
      <c r="E34" s="140">
        <v>1253000</v>
      </c>
      <c r="F34" s="140"/>
    </row>
    <row r="35" spans="1:6" s="134" customFormat="1" ht="18" customHeight="1">
      <c r="A35" s="132">
        <v>754</v>
      </c>
      <c r="B35" s="132"/>
      <c r="C35" s="132"/>
      <c r="D35" s="155" t="s">
        <v>187</v>
      </c>
      <c r="E35" s="133">
        <f>E36</f>
        <v>0</v>
      </c>
      <c r="F35" s="133">
        <f>F36</f>
        <v>62380</v>
      </c>
    </row>
    <row r="36" spans="1:6" s="157" customFormat="1" ht="15.75" customHeight="1">
      <c r="A36" s="156"/>
      <c r="B36" s="120" t="s">
        <v>188</v>
      </c>
      <c r="C36" s="121"/>
      <c r="D36" s="122" t="s">
        <v>189</v>
      </c>
      <c r="E36" s="143">
        <f>E37</f>
        <v>0</v>
      </c>
      <c r="F36" s="143">
        <f>F37+F38</f>
        <v>62380</v>
      </c>
    </row>
    <row r="37" spans="1:6" s="141" customFormat="1" ht="39.75" customHeight="1">
      <c r="A37" s="138"/>
      <c r="B37" s="139"/>
      <c r="C37" s="127" t="s">
        <v>190</v>
      </c>
      <c r="D37" s="128" t="s">
        <v>191</v>
      </c>
      <c r="E37" s="140"/>
      <c r="F37" s="140">
        <v>22380</v>
      </c>
    </row>
    <row r="38" spans="1:6" s="164" customFormat="1" ht="55.5" customHeight="1">
      <c r="A38" s="158"/>
      <c r="B38" s="159"/>
      <c r="C38" s="160">
        <v>6230</v>
      </c>
      <c r="D38" s="161" t="s">
        <v>192</v>
      </c>
      <c r="E38" s="162"/>
      <c r="F38" s="163">
        <v>40000</v>
      </c>
    </row>
    <row r="39" spans="1:6" s="164" customFormat="1" ht="16.5" customHeight="1">
      <c r="A39" s="165">
        <v>801</v>
      </c>
      <c r="B39" s="166"/>
      <c r="C39" s="167"/>
      <c r="D39" s="168" t="s">
        <v>161</v>
      </c>
      <c r="E39" s="118">
        <f>E40</f>
        <v>0</v>
      </c>
      <c r="F39" s="118">
        <f>F40</f>
        <v>2700</v>
      </c>
    </row>
    <row r="40" spans="1:6" s="157" customFormat="1" ht="16.5" customHeight="1">
      <c r="A40" s="156"/>
      <c r="B40" s="120" t="s">
        <v>193</v>
      </c>
      <c r="C40" s="121"/>
      <c r="D40" s="122" t="s">
        <v>138</v>
      </c>
      <c r="E40" s="143">
        <f>E41</f>
        <v>0</v>
      </c>
      <c r="F40" s="143">
        <f>F41</f>
        <v>2700</v>
      </c>
    </row>
    <row r="41" spans="1:6" s="141" customFormat="1" ht="35.25" customHeight="1">
      <c r="A41" s="169"/>
      <c r="B41" s="153"/>
      <c r="C41" s="127" t="s">
        <v>190</v>
      </c>
      <c r="D41" s="128" t="s">
        <v>191</v>
      </c>
      <c r="E41" s="170"/>
      <c r="F41" s="140">
        <v>2700</v>
      </c>
    </row>
    <row r="42" spans="1:6" s="134" customFormat="1" ht="12.75">
      <c r="A42" s="132">
        <v>851</v>
      </c>
      <c r="B42" s="171"/>
      <c r="C42" s="116"/>
      <c r="D42" s="172" t="s">
        <v>194</v>
      </c>
      <c r="E42" s="133">
        <f>SUM(E43,E45)</f>
        <v>0</v>
      </c>
      <c r="F42" s="133">
        <f>SUM(F43,F45)</f>
        <v>43000</v>
      </c>
    </row>
    <row r="43" spans="1:6" s="157" customFormat="1" ht="12.75">
      <c r="A43" s="173"/>
      <c r="B43" s="120" t="s">
        <v>195</v>
      </c>
      <c r="C43" s="121"/>
      <c r="D43" s="174" t="s">
        <v>196</v>
      </c>
      <c r="E43" s="143">
        <f>E44</f>
        <v>0</v>
      </c>
      <c r="F43" s="143">
        <f>F44</f>
        <v>33000</v>
      </c>
    </row>
    <row r="44" spans="1:6" s="164" customFormat="1" ht="36">
      <c r="A44" s="144"/>
      <c r="B44" s="139"/>
      <c r="C44" s="127" t="s">
        <v>190</v>
      </c>
      <c r="D44" s="128" t="s">
        <v>191</v>
      </c>
      <c r="E44" s="140"/>
      <c r="F44" s="140">
        <v>33000</v>
      </c>
    </row>
    <row r="45" spans="1:6" s="157" customFormat="1" ht="12.75">
      <c r="A45" s="156"/>
      <c r="B45" s="120" t="s">
        <v>197</v>
      </c>
      <c r="C45" s="121"/>
      <c r="D45" s="175" t="s">
        <v>138</v>
      </c>
      <c r="E45" s="143">
        <f>E46</f>
        <v>0</v>
      </c>
      <c r="F45" s="143">
        <f>F46</f>
        <v>10000</v>
      </c>
    </row>
    <row r="46" spans="1:6" s="141" customFormat="1" ht="36">
      <c r="A46" s="169"/>
      <c r="B46" s="153"/>
      <c r="C46" s="127" t="s">
        <v>190</v>
      </c>
      <c r="D46" s="128" t="s">
        <v>191</v>
      </c>
      <c r="E46" s="170"/>
      <c r="F46" s="140">
        <v>10000</v>
      </c>
    </row>
    <row r="47" spans="1:6" s="141" customFormat="1" ht="12.75">
      <c r="A47" s="176">
        <v>853</v>
      </c>
      <c r="B47" s="177"/>
      <c r="C47" s="178"/>
      <c r="D47" s="179" t="s">
        <v>198</v>
      </c>
      <c r="E47" s="154">
        <f>E48</f>
        <v>1820</v>
      </c>
      <c r="F47" s="154">
        <f>F48</f>
        <v>0</v>
      </c>
    </row>
    <row r="48" spans="1:6" s="141" customFormat="1" ht="24">
      <c r="A48" s="180"/>
      <c r="B48" s="121" t="s">
        <v>199</v>
      </c>
      <c r="C48" s="120"/>
      <c r="D48" s="122" t="s">
        <v>200</v>
      </c>
      <c r="E48" s="143">
        <f>E49</f>
        <v>1820</v>
      </c>
      <c r="F48" s="143">
        <f>F49</f>
        <v>0</v>
      </c>
    </row>
    <row r="49" spans="1:6" s="141" customFormat="1" ht="36">
      <c r="A49" s="181"/>
      <c r="B49" s="182"/>
      <c r="C49" s="139" t="s">
        <v>201</v>
      </c>
      <c r="D49" s="128" t="s">
        <v>202</v>
      </c>
      <c r="E49" s="140">
        <v>1820</v>
      </c>
      <c r="F49" s="140"/>
    </row>
    <row r="50" spans="1:6" s="146" customFormat="1" ht="12.75">
      <c r="A50" s="132">
        <v>900</v>
      </c>
      <c r="B50" s="132"/>
      <c r="C50" s="132"/>
      <c r="D50" s="155" t="s">
        <v>203</v>
      </c>
      <c r="E50" s="133">
        <f>SUM(E51,E53)</f>
        <v>46193</v>
      </c>
      <c r="F50" s="133">
        <f>SUM(F51,F53)</f>
        <v>10000</v>
      </c>
    </row>
    <row r="51" spans="1:6" s="134" customFormat="1" ht="12.75">
      <c r="A51" s="183"/>
      <c r="B51" s="184">
        <v>90001</v>
      </c>
      <c r="C51" s="185"/>
      <c r="D51" s="186" t="s">
        <v>204</v>
      </c>
      <c r="E51" s="170"/>
      <c r="F51" s="170">
        <f>F52</f>
        <v>10000</v>
      </c>
    </row>
    <row r="52" spans="1:6" s="164" customFormat="1" ht="48">
      <c r="A52" s="138"/>
      <c r="B52" s="187"/>
      <c r="C52" s="188">
        <v>6230</v>
      </c>
      <c r="D52" s="189" t="s">
        <v>205</v>
      </c>
      <c r="E52" s="140"/>
      <c r="F52" s="140">
        <v>10000</v>
      </c>
    </row>
    <row r="53" spans="1:6" s="137" customFormat="1" ht="12.75">
      <c r="A53" s="142"/>
      <c r="B53" s="120" t="s">
        <v>206</v>
      </c>
      <c r="C53" s="121"/>
      <c r="D53" s="122" t="s">
        <v>207</v>
      </c>
      <c r="E53" s="143">
        <f>E54</f>
        <v>46193</v>
      </c>
      <c r="F53" s="143">
        <f>F54</f>
        <v>0</v>
      </c>
    </row>
    <row r="54" spans="1:6" s="141" customFormat="1" ht="24">
      <c r="A54" s="144"/>
      <c r="B54" s="139"/>
      <c r="C54" s="127" t="s">
        <v>208</v>
      </c>
      <c r="D54" s="128" t="s">
        <v>209</v>
      </c>
      <c r="E54" s="140">
        <v>46193</v>
      </c>
      <c r="F54" s="140"/>
    </row>
    <row r="55" spans="1:6" s="146" customFormat="1" ht="12.75">
      <c r="A55" s="131">
        <v>921</v>
      </c>
      <c r="B55" s="116"/>
      <c r="C55" s="116"/>
      <c r="D55" s="117" t="s">
        <v>165</v>
      </c>
      <c r="E55" s="133">
        <f>E59</f>
        <v>0</v>
      </c>
      <c r="F55" s="133">
        <f>SUM(F56,F59)</f>
        <v>47500</v>
      </c>
    </row>
    <row r="56" spans="1:6" s="134" customFormat="1" ht="12.75">
      <c r="A56" s="183"/>
      <c r="B56" s="153" t="s">
        <v>210</v>
      </c>
      <c r="C56" s="182"/>
      <c r="D56" s="190" t="s">
        <v>211</v>
      </c>
      <c r="E56" s="170"/>
      <c r="F56" s="170">
        <f>SUM(F57:F58)</f>
        <v>25000</v>
      </c>
    </row>
    <row r="57" spans="1:6" s="164" customFormat="1" ht="48">
      <c r="A57" s="138"/>
      <c r="B57" s="191"/>
      <c r="C57" s="127" t="s">
        <v>212</v>
      </c>
      <c r="D57" s="128" t="s">
        <v>213</v>
      </c>
      <c r="E57" s="140"/>
      <c r="F57" s="140">
        <v>15000</v>
      </c>
    </row>
    <row r="58" spans="1:6" s="134" customFormat="1" ht="36">
      <c r="A58" s="192"/>
      <c r="B58" s="193"/>
      <c r="C58" s="127" t="s">
        <v>190</v>
      </c>
      <c r="D58" s="128" t="s">
        <v>191</v>
      </c>
      <c r="E58" s="170"/>
      <c r="F58" s="140">
        <v>10000</v>
      </c>
    </row>
    <row r="59" spans="1:6" s="137" customFormat="1" ht="12.75">
      <c r="A59" s="142"/>
      <c r="B59" s="120" t="s">
        <v>214</v>
      </c>
      <c r="C59" s="121"/>
      <c r="D59" s="122" t="s">
        <v>138</v>
      </c>
      <c r="E59" s="136">
        <f>E60</f>
        <v>0</v>
      </c>
      <c r="F59" s="143">
        <f>F60</f>
        <v>22500</v>
      </c>
    </row>
    <row r="60" spans="1:6" s="157" customFormat="1" ht="36">
      <c r="A60" s="144"/>
      <c r="B60" s="153"/>
      <c r="C60" s="127" t="s">
        <v>190</v>
      </c>
      <c r="D60" s="128" t="s">
        <v>191</v>
      </c>
      <c r="E60" s="140"/>
      <c r="F60" s="140">
        <v>22500</v>
      </c>
    </row>
    <row r="61" spans="1:6" ht="12.75">
      <c r="A61" s="132">
        <v>926</v>
      </c>
      <c r="B61" s="132"/>
      <c r="C61" s="132"/>
      <c r="D61" s="117" t="s">
        <v>215</v>
      </c>
      <c r="E61" s="133">
        <f>SUM(E62)</f>
        <v>0</v>
      </c>
      <c r="F61" s="133">
        <f>SUM(F62)</f>
        <v>226400</v>
      </c>
    </row>
    <row r="62" spans="1:6" s="146" customFormat="1" ht="12.75">
      <c r="A62" s="142"/>
      <c r="B62" s="120" t="s">
        <v>216</v>
      </c>
      <c r="C62" s="121"/>
      <c r="D62" s="122" t="s">
        <v>217</v>
      </c>
      <c r="E62" s="136">
        <f>E63</f>
        <v>0</v>
      </c>
      <c r="F62" s="136">
        <f>F63</f>
        <v>226400</v>
      </c>
    </row>
    <row r="63" spans="1:6" s="141" customFormat="1" ht="36">
      <c r="A63" s="144"/>
      <c r="B63" s="139"/>
      <c r="C63" s="127" t="s">
        <v>190</v>
      </c>
      <c r="D63" s="128" t="s">
        <v>191</v>
      </c>
      <c r="E63" s="140"/>
      <c r="F63" s="140">
        <v>226400</v>
      </c>
    </row>
    <row r="64" spans="1:6" ht="12.75">
      <c r="A64" s="145"/>
      <c r="B64" s="132"/>
      <c r="C64" s="132"/>
      <c r="D64" s="132" t="s">
        <v>173</v>
      </c>
      <c r="E64" s="133">
        <f>SUM(E29,E32,E35,E39,E42,E47,E50,E55,E61)</f>
        <v>1301013</v>
      </c>
      <c r="F64" s="133">
        <f>SUM(F29,F32,F35,F39,F42,F47,F50,F55,F61)</f>
        <v>411980</v>
      </c>
    </row>
    <row r="66" ht="30" customHeight="1"/>
    <row r="67" spans="1:6" ht="18.75">
      <c r="A67" s="112" t="s">
        <v>218</v>
      </c>
      <c r="B67" s="112"/>
      <c r="C67" s="112"/>
      <c r="D67" s="112"/>
      <c r="E67" s="112"/>
      <c r="F67" s="112"/>
    </row>
    <row r="69" spans="1:6" ht="12.75">
      <c r="A69" s="249" t="s">
        <v>154</v>
      </c>
      <c r="B69" s="249" t="s">
        <v>155</v>
      </c>
      <c r="C69" s="249" t="s">
        <v>156</v>
      </c>
      <c r="D69" s="249" t="s">
        <v>0</v>
      </c>
      <c r="E69" s="250" t="s">
        <v>157</v>
      </c>
      <c r="F69" s="250"/>
    </row>
    <row r="70" spans="1:6" ht="33.75">
      <c r="A70" s="249"/>
      <c r="B70" s="249"/>
      <c r="C70" s="249"/>
      <c r="D70" s="249"/>
      <c r="E70" s="114" t="s">
        <v>158</v>
      </c>
      <c r="F70" s="114" t="s">
        <v>159</v>
      </c>
    </row>
    <row r="71" spans="1:6" ht="12.75">
      <c r="A71" s="115" t="s">
        <v>181</v>
      </c>
      <c r="B71" s="116"/>
      <c r="C71" s="116"/>
      <c r="D71" s="117" t="s">
        <v>182</v>
      </c>
      <c r="E71" s="118">
        <f>SUM(E72,E76,E74)</f>
        <v>322857</v>
      </c>
      <c r="F71" s="118">
        <f>SUM(F76,F74)</f>
        <v>0</v>
      </c>
    </row>
    <row r="72" spans="1:6" s="141" customFormat="1" ht="12.75">
      <c r="A72" s="194"/>
      <c r="B72" s="153" t="s">
        <v>219</v>
      </c>
      <c r="C72" s="182"/>
      <c r="D72" s="190" t="s">
        <v>220</v>
      </c>
      <c r="E72" s="195">
        <f>E73</f>
        <v>16732</v>
      </c>
      <c r="F72" s="195"/>
    </row>
    <row r="73" spans="1:6" s="141" customFormat="1" ht="24">
      <c r="A73" s="196"/>
      <c r="B73" s="153"/>
      <c r="C73" s="127" t="s">
        <v>221</v>
      </c>
      <c r="D73" s="128" t="s">
        <v>222</v>
      </c>
      <c r="E73" s="129">
        <v>16732</v>
      </c>
      <c r="F73" s="195"/>
    </row>
    <row r="74" spans="1:6" ht="12.75">
      <c r="A74" s="197"/>
      <c r="B74" s="120" t="s">
        <v>183</v>
      </c>
      <c r="C74" s="121"/>
      <c r="D74" s="122" t="s">
        <v>184</v>
      </c>
      <c r="E74" s="123">
        <f>E75</f>
        <v>16125</v>
      </c>
      <c r="F74" s="123">
        <f>F75</f>
        <v>0</v>
      </c>
    </row>
    <row r="75" spans="1:6" ht="24">
      <c r="A75" s="198"/>
      <c r="B75" s="126"/>
      <c r="C75" s="127" t="s">
        <v>221</v>
      </c>
      <c r="D75" s="128" t="s">
        <v>222</v>
      </c>
      <c r="E75" s="199">
        <v>16125</v>
      </c>
      <c r="F75" s="129"/>
    </row>
    <row r="76" spans="1:6" s="146" customFormat="1" ht="12.75">
      <c r="A76" s="198"/>
      <c r="B76" s="200" t="s">
        <v>223</v>
      </c>
      <c r="C76" s="182"/>
      <c r="D76" s="190" t="s">
        <v>224</v>
      </c>
      <c r="E76" s="201">
        <f>E77</f>
        <v>290000</v>
      </c>
      <c r="F76" s="201">
        <f>F77</f>
        <v>0</v>
      </c>
    </row>
    <row r="77" spans="1:6" s="141" customFormat="1" ht="24">
      <c r="A77" s="125"/>
      <c r="B77" s="126"/>
      <c r="C77" s="127" t="s">
        <v>221</v>
      </c>
      <c r="D77" s="128" t="s">
        <v>222</v>
      </c>
      <c r="E77" s="129">
        <v>290000</v>
      </c>
      <c r="F77" s="129"/>
    </row>
    <row r="78" spans="1:6" s="141" customFormat="1" ht="12.75">
      <c r="A78" s="202">
        <v>710</v>
      </c>
      <c r="B78" s="203"/>
      <c r="C78" s="178"/>
      <c r="D78" s="179" t="s">
        <v>225</v>
      </c>
      <c r="E78" s="204">
        <f>E79</f>
        <v>24000</v>
      </c>
      <c r="F78" s="204">
        <f>F79</f>
        <v>0</v>
      </c>
    </row>
    <row r="79" spans="1:6" s="134" customFormat="1" ht="12.75">
      <c r="A79" s="205"/>
      <c r="B79" s="200" t="s">
        <v>226</v>
      </c>
      <c r="C79" s="182"/>
      <c r="D79" s="190" t="s">
        <v>227</v>
      </c>
      <c r="E79" s="195">
        <f>E80</f>
        <v>24000</v>
      </c>
      <c r="F79" s="195">
        <f>F80</f>
        <v>0</v>
      </c>
    </row>
    <row r="80" spans="1:6" s="141" customFormat="1" ht="24">
      <c r="A80" s="125"/>
      <c r="B80" s="126"/>
      <c r="C80" s="127" t="s">
        <v>221</v>
      </c>
      <c r="D80" s="128" t="s">
        <v>222</v>
      </c>
      <c r="E80" s="129">
        <v>24000</v>
      </c>
      <c r="F80" s="129"/>
    </row>
    <row r="81" spans="1:6" s="141" customFormat="1" ht="12.75">
      <c r="A81" s="206">
        <v>852</v>
      </c>
      <c r="B81" s="203"/>
      <c r="C81" s="178"/>
      <c r="D81" s="179" t="s">
        <v>228</v>
      </c>
      <c r="E81" s="204">
        <f>E82</f>
        <v>280000</v>
      </c>
      <c r="F81" s="204">
        <f>F82</f>
        <v>0</v>
      </c>
    </row>
    <row r="82" spans="1:6" s="141" customFormat="1" ht="12.75">
      <c r="A82" s="125"/>
      <c r="B82" s="200" t="s">
        <v>229</v>
      </c>
      <c r="C82" s="182"/>
      <c r="D82" s="190" t="s">
        <v>230</v>
      </c>
      <c r="E82" s="195">
        <f>E83</f>
        <v>280000</v>
      </c>
      <c r="F82" s="195">
        <f>F83</f>
        <v>0</v>
      </c>
    </row>
    <row r="83" spans="1:6" s="141" customFormat="1" ht="24">
      <c r="A83" s="125"/>
      <c r="B83" s="126"/>
      <c r="C83" s="127" t="s">
        <v>221</v>
      </c>
      <c r="D83" s="128" t="s">
        <v>222</v>
      </c>
      <c r="E83" s="129">
        <v>280000</v>
      </c>
      <c r="F83" s="129"/>
    </row>
    <row r="84" spans="1:6" ht="12.75">
      <c r="A84" s="145">
        <v>900</v>
      </c>
      <c r="B84" s="132"/>
      <c r="C84" s="132"/>
      <c r="D84" s="155" t="s">
        <v>231</v>
      </c>
      <c r="E84" s="133">
        <f>SUM(E85,E87)</f>
        <v>248530</v>
      </c>
      <c r="F84" s="133">
        <f>SUM(F85,F87)</f>
        <v>0</v>
      </c>
    </row>
    <row r="85" spans="1:6" ht="12.75">
      <c r="A85" s="135"/>
      <c r="B85" s="184">
        <v>90003</v>
      </c>
      <c r="C85" s="185"/>
      <c r="D85" s="186" t="s">
        <v>232</v>
      </c>
      <c r="E85" s="170">
        <f>E86</f>
        <v>124180</v>
      </c>
      <c r="F85" s="170">
        <f>F86</f>
        <v>0</v>
      </c>
    </row>
    <row r="86" spans="1:6" s="141" customFormat="1" ht="24">
      <c r="A86" s="173"/>
      <c r="B86" s="120"/>
      <c r="C86" s="127" t="s">
        <v>221</v>
      </c>
      <c r="D86" s="128" t="s">
        <v>222</v>
      </c>
      <c r="E86" s="140">
        <v>124180</v>
      </c>
      <c r="F86" s="143"/>
    </row>
    <row r="87" spans="1:6" s="146" customFormat="1" ht="12.75">
      <c r="A87" s="207"/>
      <c r="B87" s="153" t="s">
        <v>233</v>
      </c>
      <c r="C87" s="182"/>
      <c r="D87" s="190" t="s">
        <v>234</v>
      </c>
      <c r="E87" s="170">
        <f>E88</f>
        <v>124350</v>
      </c>
      <c r="F87" s="170">
        <f>F88</f>
        <v>0</v>
      </c>
    </row>
    <row r="88" spans="1:6" s="141" customFormat="1" ht="24">
      <c r="A88" s="173"/>
      <c r="B88" s="120"/>
      <c r="C88" s="127" t="s">
        <v>221</v>
      </c>
      <c r="D88" s="128" t="s">
        <v>222</v>
      </c>
      <c r="E88" s="140">
        <v>124350</v>
      </c>
      <c r="F88" s="143"/>
    </row>
    <row r="89" spans="1:6" ht="12.75">
      <c r="A89" s="132"/>
      <c r="B89" s="132"/>
      <c r="C89" s="132"/>
      <c r="D89" s="132"/>
      <c r="E89" s="133">
        <f>SUM(E71,E78,E81,E84)</f>
        <v>875387</v>
      </c>
      <c r="F89" s="133">
        <f>SUM(F71,F84)</f>
        <v>0</v>
      </c>
    </row>
  </sheetData>
  <sheetProtection/>
  <mergeCells count="15">
    <mergeCell ref="A69:A70"/>
    <mergeCell ref="B69:B70"/>
    <mergeCell ref="C69:C70"/>
    <mergeCell ref="D69:D70"/>
    <mergeCell ref="E69:F69"/>
    <mergeCell ref="A12:A13"/>
    <mergeCell ref="B12:B13"/>
    <mergeCell ref="C12:C13"/>
    <mergeCell ref="D12:D13"/>
    <mergeCell ref="E12:F12"/>
    <mergeCell ref="A27:A28"/>
    <mergeCell ref="B27:B28"/>
    <mergeCell ref="C27:C28"/>
    <mergeCell ref="D27:D28"/>
    <mergeCell ref="E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4.25390625" style="0" customWidth="1"/>
    <col min="2" max="2" width="14.75390625" style="0" customWidth="1"/>
    <col min="3" max="3" width="35.00390625" style="0" customWidth="1"/>
    <col min="4" max="4" width="6.625" style="0" customWidth="1"/>
    <col min="5" max="5" width="13.75390625" style="0" customWidth="1"/>
    <col min="6" max="6" width="10.25390625" style="0" customWidth="1"/>
    <col min="7" max="7" width="10.625" style="0" customWidth="1"/>
    <col min="8" max="8" width="11.875" style="0" customWidth="1"/>
    <col min="9" max="9" width="8.875" style="0" customWidth="1"/>
    <col min="11" max="11" width="11.75390625" style="0" bestFit="1" customWidth="1"/>
  </cols>
  <sheetData>
    <row r="1" ht="12.75">
      <c r="G1" s="51" t="s">
        <v>237</v>
      </c>
    </row>
    <row r="2" ht="12.75">
      <c r="G2" s="51" t="s">
        <v>236</v>
      </c>
    </row>
    <row r="3" ht="12.75">
      <c r="G3" s="51" t="s">
        <v>1</v>
      </c>
    </row>
    <row r="4" ht="12.75">
      <c r="G4" s="51" t="s">
        <v>114</v>
      </c>
    </row>
    <row r="5" spans="2:3" ht="12.75">
      <c r="B5" s="6"/>
      <c r="C5" s="6"/>
    </row>
    <row r="6" spans="1:9" ht="28.5" customHeight="1">
      <c r="A6" s="268" t="s">
        <v>119</v>
      </c>
      <c r="B6" s="268"/>
      <c r="C6" s="268"/>
      <c r="D6" s="268"/>
      <c r="E6" s="268"/>
      <c r="F6" s="268"/>
      <c r="G6" s="268"/>
      <c r="H6" s="268"/>
      <c r="I6" s="268"/>
    </row>
    <row r="7" spans="2:3" ht="12.75">
      <c r="B7" s="6"/>
      <c r="C7" s="6"/>
    </row>
    <row r="8" spans="1:9" ht="12.75" customHeight="1">
      <c r="A8" s="269" t="s">
        <v>2</v>
      </c>
      <c r="B8" s="90" t="s">
        <v>120</v>
      </c>
      <c r="C8" s="91"/>
      <c r="D8" s="270" t="s">
        <v>121</v>
      </c>
      <c r="E8" s="271" t="s">
        <v>122</v>
      </c>
      <c r="F8" s="274" t="s">
        <v>123</v>
      </c>
      <c r="G8" s="275"/>
      <c r="H8" s="275"/>
      <c r="I8" s="276"/>
    </row>
    <row r="9" spans="1:9" ht="12.75">
      <c r="A9" s="269"/>
      <c r="B9" s="92"/>
      <c r="C9" s="283" t="s">
        <v>0</v>
      </c>
      <c r="D9" s="270"/>
      <c r="E9" s="272"/>
      <c r="F9" s="277"/>
      <c r="G9" s="278"/>
      <c r="H9" s="278"/>
      <c r="I9" s="279"/>
    </row>
    <row r="10" spans="1:9" ht="12.75">
      <c r="A10" s="269"/>
      <c r="B10" s="93"/>
      <c r="C10" s="283"/>
      <c r="D10" s="270"/>
      <c r="E10" s="272"/>
      <c r="F10" s="280"/>
      <c r="G10" s="281"/>
      <c r="H10" s="281"/>
      <c r="I10" s="282"/>
    </row>
    <row r="11" spans="1:9" ht="12.75" customHeight="1">
      <c r="A11" s="269"/>
      <c r="B11" s="93"/>
      <c r="C11" s="283"/>
      <c r="D11" s="270"/>
      <c r="E11" s="272"/>
      <c r="F11" s="285" t="s">
        <v>124</v>
      </c>
      <c r="G11" s="270" t="s">
        <v>125</v>
      </c>
      <c r="H11" s="288" t="s">
        <v>126</v>
      </c>
      <c r="I11" s="270" t="s">
        <v>127</v>
      </c>
    </row>
    <row r="12" spans="1:9" ht="13.5" thickBot="1">
      <c r="A12" s="269"/>
      <c r="B12" s="94"/>
      <c r="C12" s="284"/>
      <c r="D12" s="270"/>
      <c r="E12" s="272"/>
      <c r="F12" s="286"/>
      <c r="G12" s="270"/>
      <c r="H12" s="289"/>
      <c r="I12" s="270"/>
    </row>
    <row r="13" spans="1:9" ht="20.25" thickBot="1">
      <c r="A13" s="269"/>
      <c r="B13" s="266" t="s">
        <v>128</v>
      </c>
      <c r="C13" s="267"/>
      <c r="D13" s="270"/>
      <c r="E13" s="273"/>
      <c r="F13" s="287"/>
      <c r="G13" s="270"/>
      <c r="H13" s="95" t="s">
        <v>129</v>
      </c>
      <c r="I13" s="270"/>
    </row>
    <row r="14" spans="1:9" ht="12.75">
      <c r="A14" s="96"/>
      <c r="B14" s="97"/>
      <c r="C14" s="97"/>
      <c r="D14" s="98"/>
      <c r="E14" s="98"/>
      <c r="F14" s="98"/>
      <c r="G14" s="99"/>
      <c r="H14" s="100"/>
      <c r="I14" s="101"/>
    </row>
    <row r="15" spans="1:9" ht="12.75">
      <c r="A15" s="256" t="s">
        <v>16</v>
      </c>
      <c r="B15" s="102" t="s">
        <v>130</v>
      </c>
      <c r="C15" s="103"/>
      <c r="D15" s="259" t="s">
        <v>131</v>
      </c>
      <c r="E15" s="262">
        <v>564762.5</v>
      </c>
      <c r="F15" s="262">
        <v>482256.25</v>
      </c>
      <c r="G15" s="252">
        <v>409917.81</v>
      </c>
      <c r="H15" s="265">
        <v>72338.44</v>
      </c>
      <c r="I15" s="252">
        <v>0</v>
      </c>
    </row>
    <row r="16" spans="1:9" ht="12.75">
      <c r="A16" s="257"/>
      <c r="B16" s="238" t="s">
        <v>132</v>
      </c>
      <c r="C16" s="238"/>
      <c r="D16" s="260"/>
      <c r="E16" s="263"/>
      <c r="F16" s="263"/>
      <c r="G16" s="253"/>
      <c r="H16" s="265"/>
      <c r="I16" s="253"/>
    </row>
    <row r="17" spans="1:9" ht="12.75">
      <c r="A17" s="257"/>
      <c r="B17" s="238"/>
      <c r="C17" s="238"/>
      <c r="D17" s="260"/>
      <c r="E17" s="263"/>
      <c r="F17" s="263"/>
      <c r="G17" s="253"/>
      <c r="H17" s="265"/>
      <c r="I17" s="253"/>
    </row>
    <row r="18" spans="1:9" ht="12.75">
      <c r="A18" s="257"/>
      <c r="B18" s="238"/>
      <c r="C18" s="238"/>
      <c r="D18" s="260"/>
      <c r="E18" s="263"/>
      <c r="F18" s="263"/>
      <c r="G18" s="253"/>
      <c r="H18" s="265">
        <v>0</v>
      </c>
      <c r="I18" s="253"/>
    </row>
    <row r="19" spans="1:9" ht="12.75">
      <c r="A19" s="257"/>
      <c r="B19" s="238"/>
      <c r="C19" s="238"/>
      <c r="D19" s="260"/>
      <c r="E19" s="263"/>
      <c r="F19" s="263"/>
      <c r="G19" s="253"/>
      <c r="H19" s="265"/>
      <c r="I19" s="253"/>
    </row>
    <row r="20" spans="1:9" ht="12.75">
      <c r="A20" s="258"/>
      <c r="B20" s="238"/>
      <c r="C20" s="238"/>
      <c r="D20" s="261"/>
      <c r="E20" s="264"/>
      <c r="F20" s="264"/>
      <c r="G20" s="254"/>
      <c r="H20" s="265"/>
      <c r="I20" s="254"/>
    </row>
    <row r="21" spans="1:9" ht="12.75">
      <c r="A21" s="104"/>
      <c r="B21" s="105"/>
      <c r="C21" s="105"/>
      <c r="D21" s="106"/>
      <c r="E21" s="107"/>
      <c r="F21" s="107"/>
      <c r="G21" s="108"/>
      <c r="H21" s="108"/>
      <c r="I21" s="109"/>
    </row>
    <row r="22" spans="1:9" ht="12.75">
      <c r="A22" s="256" t="s">
        <v>17</v>
      </c>
      <c r="B22" s="101" t="s">
        <v>130</v>
      </c>
      <c r="C22" s="110" t="s">
        <v>133</v>
      </c>
      <c r="D22" s="259" t="s">
        <v>134</v>
      </c>
      <c r="E22" s="262">
        <v>2032796.22</v>
      </c>
      <c r="F22" s="262">
        <v>1446097.88</v>
      </c>
      <c r="G22" s="262">
        <v>475671.39</v>
      </c>
      <c r="H22" s="255">
        <v>952771.23</v>
      </c>
      <c r="I22" s="252">
        <v>0</v>
      </c>
    </row>
    <row r="23" spans="1:9" ht="12.75">
      <c r="A23" s="257"/>
      <c r="B23" s="101" t="s">
        <v>135</v>
      </c>
      <c r="C23" s="110"/>
      <c r="D23" s="260"/>
      <c r="E23" s="263"/>
      <c r="F23" s="263"/>
      <c r="G23" s="263"/>
      <c r="H23" s="255"/>
      <c r="I23" s="253"/>
    </row>
    <row r="24" spans="1:9" ht="12.75">
      <c r="A24" s="257"/>
      <c r="B24" s="238" t="s">
        <v>136</v>
      </c>
      <c r="C24" s="238"/>
      <c r="D24" s="260"/>
      <c r="E24" s="263"/>
      <c r="F24" s="263"/>
      <c r="G24" s="263"/>
      <c r="H24" s="255"/>
      <c r="I24" s="253"/>
    </row>
    <row r="25" spans="1:11" ht="12.75">
      <c r="A25" s="257"/>
      <c r="B25" s="238"/>
      <c r="C25" s="238"/>
      <c r="D25" s="260"/>
      <c r="E25" s="263"/>
      <c r="F25" s="263"/>
      <c r="G25" s="263"/>
      <c r="H25" s="255"/>
      <c r="I25" s="253"/>
      <c r="K25" s="111"/>
    </row>
    <row r="26" spans="1:11" ht="12.75">
      <c r="A26" s="257"/>
      <c r="B26" s="238"/>
      <c r="C26" s="238"/>
      <c r="D26" s="260"/>
      <c r="E26" s="263"/>
      <c r="F26" s="263"/>
      <c r="G26" s="263"/>
      <c r="H26" s="255">
        <v>17655.26</v>
      </c>
      <c r="I26" s="253"/>
      <c r="K26" s="111"/>
    </row>
    <row r="27" spans="1:9" ht="12.75">
      <c r="A27" s="257"/>
      <c r="B27" s="238"/>
      <c r="C27" s="238"/>
      <c r="D27" s="260"/>
      <c r="E27" s="263"/>
      <c r="F27" s="263"/>
      <c r="G27" s="263"/>
      <c r="H27" s="255"/>
      <c r="I27" s="253"/>
    </row>
    <row r="28" spans="1:9" ht="12.75">
      <c r="A28" s="258"/>
      <c r="B28" s="238"/>
      <c r="C28" s="238"/>
      <c r="D28" s="261"/>
      <c r="E28" s="264"/>
      <c r="F28" s="264"/>
      <c r="G28" s="264"/>
      <c r="H28" s="255"/>
      <c r="I28" s="254"/>
    </row>
    <row r="29" spans="2:9" ht="12.75">
      <c r="B29" s="6"/>
      <c r="C29" s="6"/>
      <c r="I29" s="111"/>
    </row>
    <row r="30" spans="1:9" ht="12.75">
      <c r="A30" s="256" t="s">
        <v>18</v>
      </c>
      <c r="B30" s="101" t="s">
        <v>137</v>
      </c>
      <c r="C30" s="110" t="s">
        <v>138</v>
      </c>
      <c r="D30" s="259" t="s">
        <v>139</v>
      </c>
      <c r="E30" s="262">
        <v>80230</v>
      </c>
      <c r="F30" s="262">
        <v>63672.54</v>
      </c>
      <c r="G30" s="262">
        <v>55240.37</v>
      </c>
      <c r="H30" s="255">
        <v>8432.17</v>
      </c>
      <c r="I30" s="252">
        <v>0</v>
      </c>
    </row>
    <row r="31" spans="1:9" ht="12.75">
      <c r="A31" s="257"/>
      <c r="B31" s="101"/>
      <c r="C31" s="110"/>
      <c r="D31" s="260"/>
      <c r="E31" s="263"/>
      <c r="F31" s="263"/>
      <c r="G31" s="263"/>
      <c r="H31" s="255"/>
      <c r="I31" s="253"/>
    </row>
    <row r="32" spans="1:9" ht="12.75">
      <c r="A32" s="257"/>
      <c r="B32" s="238" t="s">
        <v>140</v>
      </c>
      <c r="C32" s="238"/>
      <c r="D32" s="260"/>
      <c r="E32" s="263"/>
      <c r="F32" s="263"/>
      <c r="G32" s="263"/>
      <c r="H32" s="255"/>
      <c r="I32" s="253"/>
    </row>
    <row r="33" spans="1:9" ht="12.75">
      <c r="A33" s="257"/>
      <c r="B33" s="238"/>
      <c r="C33" s="238"/>
      <c r="D33" s="260"/>
      <c r="E33" s="263"/>
      <c r="F33" s="263"/>
      <c r="G33" s="263"/>
      <c r="H33" s="255">
        <v>0</v>
      </c>
      <c r="I33" s="253"/>
    </row>
    <row r="34" spans="1:9" ht="12.75">
      <c r="A34" s="257"/>
      <c r="B34" s="238"/>
      <c r="C34" s="238"/>
      <c r="D34" s="260"/>
      <c r="E34" s="263"/>
      <c r="F34" s="263"/>
      <c r="G34" s="263"/>
      <c r="H34" s="255"/>
      <c r="I34" s="253"/>
    </row>
    <row r="35" spans="1:9" ht="12.75">
      <c r="A35" s="258"/>
      <c r="B35" s="238"/>
      <c r="C35" s="238"/>
      <c r="D35" s="261"/>
      <c r="E35" s="264"/>
      <c r="F35" s="264"/>
      <c r="G35" s="264"/>
      <c r="H35" s="255"/>
      <c r="I35" s="254"/>
    </row>
    <row r="37" spans="1:9" ht="18" customHeight="1">
      <c r="A37" s="256" t="s">
        <v>26</v>
      </c>
      <c r="B37" s="101" t="s">
        <v>141</v>
      </c>
      <c r="C37" s="110" t="s">
        <v>138</v>
      </c>
      <c r="D37" s="259" t="s">
        <v>142</v>
      </c>
      <c r="E37" s="262">
        <v>11843000.2</v>
      </c>
      <c r="F37" s="262">
        <v>7972290.69</v>
      </c>
      <c r="G37" s="262">
        <v>6776447.08</v>
      </c>
      <c r="H37" s="255">
        <v>1195843.61</v>
      </c>
      <c r="I37" s="252">
        <v>0</v>
      </c>
    </row>
    <row r="38" spans="1:9" ht="17.25" customHeight="1">
      <c r="A38" s="257"/>
      <c r="B38" s="101"/>
      <c r="C38" s="110"/>
      <c r="D38" s="260"/>
      <c r="E38" s="263"/>
      <c r="F38" s="263"/>
      <c r="G38" s="263"/>
      <c r="H38" s="255"/>
      <c r="I38" s="253"/>
    </row>
    <row r="39" spans="1:9" ht="12.75">
      <c r="A39" s="257"/>
      <c r="B39" s="238" t="s">
        <v>143</v>
      </c>
      <c r="C39" s="238"/>
      <c r="D39" s="260"/>
      <c r="E39" s="263"/>
      <c r="F39" s="263"/>
      <c r="G39" s="263"/>
      <c r="H39" s="255"/>
      <c r="I39" s="253"/>
    </row>
    <row r="40" spans="1:9" ht="12.75">
      <c r="A40" s="257"/>
      <c r="B40" s="238"/>
      <c r="C40" s="238"/>
      <c r="D40" s="260"/>
      <c r="E40" s="263"/>
      <c r="F40" s="263"/>
      <c r="G40" s="263"/>
      <c r="H40" s="255"/>
      <c r="I40" s="253"/>
    </row>
    <row r="41" spans="1:9" ht="12.75">
      <c r="A41" s="257"/>
      <c r="B41" s="238"/>
      <c r="C41" s="238"/>
      <c r="D41" s="260"/>
      <c r="E41" s="263"/>
      <c r="F41" s="263"/>
      <c r="G41" s="263"/>
      <c r="H41" s="255">
        <v>0</v>
      </c>
      <c r="I41" s="253"/>
    </row>
    <row r="42" spans="1:9" ht="12.75">
      <c r="A42" s="257"/>
      <c r="B42" s="238"/>
      <c r="C42" s="238"/>
      <c r="D42" s="260"/>
      <c r="E42" s="263"/>
      <c r="F42" s="263"/>
      <c r="G42" s="263"/>
      <c r="H42" s="255"/>
      <c r="I42" s="253"/>
    </row>
    <row r="43" spans="1:9" ht="12.75">
      <c r="A43" s="258"/>
      <c r="B43" s="238"/>
      <c r="C43" s="238"/>
      <c r="D43" s="261"/>
      <c r="E43" s="264"/>
      <c r="F43" s="264"/>
      <c r="G43" s="264"/>
      <c r="H43" s="255"/>
      <c r="I43" s="254"/>
    </row>
    <row r="45" spans="1:9" ht="12.75">
      <c r="A45" s="256" t="s">
        <v>19</v>
      </c>
      <c r="B45" s="101" t="s">
        <v>141</v>
      </c>
      <c r="C45" s="110" t="s">
        <v>138</v>
      </c>
      <c r="D45" s="259" t="s">
        <v>139</v>
      </c>
      <c r="E45" s="262">
        <v>1679410.39</v>
      </c>
      <c r="F45" s="262">
        <v>1679410.39</v>
      </c>
      <c r="G45" s="262">
        <v>915801</v>
      </c>
      <c r="H45" s="255">
        <v>523459.39</v>
      </c>
      <c r="I45" s="252">
        <v>0</v>
      </c>
    </row>
    <row r="46" spans="1:9" ht="12.75">
      <c r="A46" s="257"/>
      <c r="B46" s="101"/>
      <c r="C46" s="110"/>
      <c r="D46" s="260"/>
      <c r="E46" s="263"/>
      <c r="F46" s="263"/>
      <c r="G46" s="263"/>
      <c r="H46" s="255"/>
      <c r="I46" s="253"/>
    </row>
    <row r="47" spans="1:9" ht="12.75">
      <c r="A47" s="257"/>
      <c r="B47" s="238" t="s">
        <v>144</v>
      </c>
      <c r="C47" s="238"/>
      <c r="D47" s="260"/>
      <c r="E47" s="263"/>
      <c r="F47" s="263"/>
      <c r="G47" s="263"/>
      <c r="H47" s="255"/>
      <c r="I47" s="253"/>
    </row>
    <row r="48" spans="1:9" ht="12.75">
      <c r="A48" s="257"/>
      <c r="B48" s="238"/>
      <c r="C48" s="238"/>
      <c r="D48" s="260"/>
      <c r="E48" s="263"/>
      <c r="F48" s="263"/>
      <c r="G48" s="263"/>
      <c r="H48" s="255">
        <v>240150</v>
      </c>
      <c r="I48" s="253"/>
    </row>
    <row r="49" spans="1:9" ht="12.75">
      <c r="A49" s="257"/>
      <c r="B49" s="238"/>
      <c r="C49" s="238"/>
      <c r="D49" s="260"/>
      <c r="E49" s="263"/>
      <c r="F49" s="263"/>
      <c r="G49" s="263"/>
      <c r="H49" s="255"/>
      <c r="I49" s="253"/>
    </row>
    <row r="50" spans="1:9" ht="12.75">
      <c r="A50" s="258"/>
      <c r="B50" s="238"/>
      <c r="C50" s="238"/>
      <c r="D50" s="261"/>
      <c r="E50" s="264"/>
      <c r="F50" s="264"/>
      <c r="G50" s="264"/>
      <c r="H50" s="255"/>
      <c r="I50" s="254"/>
    </row>
    <row r="52" spans="1:9" ht="12.75">
      <c r="A52" s="256" t="s">
        <v>20</v>
      </c>
      <c r="B52" s="101" t="s">
        <v>145</v>
      </c>
      <c r="C52" s="110" t="s">
        <v>138</v>
      </c>
      <c r="D52" s="259" t="s">
        <v>146</v>
      </c>
      <c r="E52" s="262">
        <v>3457693.21</v>
      </c>
      <c r="F52" s="262">
        <v>3254341.01</v>
      </c>
      <c r="G52" s="262">
        <v>2391799.1</v>
      </c>
      <c r="H52" s="255">
        <v>422082.19</v>
      </c>
      <c r="I52" s="252">
        <v>0</v>
      </c>
    </row>
    <row r="53" spans="1:11" ht="12.75">
      <c r="A53" s="257"/>
      <c r="B53" s="101"/>
      <c r="C53" s="110"/>
      <c r="D53" s="260"/>
      <c r="E53" s="263"/>
      <c r="F53" s="263"/>
      <c r="G53" s="263"/>
      <c r="H53" s="255"/>
      <c r="I53" s="253"/>
      <c r="K53" s="111"/>
    </row>
    <row r="54" spans="1:9" ht="12.75">
      <c r="A54" s="257"/>
      <c r="B54" s="238" t="s">
        <v>147</v>
      </c>
      <c r="C54" s="238"/>
      <c r="D54" s="260"/>
      <c r="E54" s="263"/>
      <c r="F54" s="263"/>
      <c r="G54" s="263"/>
      <c r="H54" s="255"/>
      <c r="I54" s="253"/>
    </row>
    <row r="55" spans="1:11" ht="12.75">
      <c r="A55" s="257"/>
      <c r="B55" s="238"/>
      <c r="C55" s="238"/>
      <c r="D55" s="260"/>
      <c r="E55" s="263"/>
      <c r="F55" s="263"/>
      <c r="G55" s="263"/>
      <c r="H55" s="255">
        <v>440459.72</v>
      </c>
      <c r="I55" s="253"/>
      <c r="K55" s="111"/>
    </row>
    <row r="56" spans="1:9" ht="12.75">
      <c r="A56" s="257"/>
      <c r="B56" s="238"/>
      <c r="C56" s="238"/>
      <c r="D56" s="260"/>
      <c r="E56" s="263"/>
      <c r="F56" s="263"/>
      <c r="G56" s="263"/>
      <c r="H56" s="255"/>
      <c r="I56" s="253"/>
    </row>
    <row r="57" spans="1:9" ht="12.75">
      <c r="A57" s="258"/>
      <c r="B57" s="238"/>
      <c r="C57" s="238"/>
      <c r="D57" s="261"/>
      <c r="E57" s="264"/>
      <c r="F57" s="264"/>
      <c r="G57" s="264"/>
      <c r="H57" s="255"/>
      <c r="I57" s="254"/>
    </row>
  </sheetData>
  <sheetProtection/>
  <mergeCells count="65">
    <mergeCell ref="A6:I6"/>
    <mergeCell ref="A8:A13"/>
    <mergeCell ref="D8:D13"/>
    <mergeCell ref="E8:E13"/>
    <mergeCell ref="F8:I10"/>
    <mergeCell ref="C9:C12"/>
    <mergeCell ref="F11:F13"/>
    <mergeCell ref="G11:G13"/>
    <mergeCell ref="H11:H12"/>
    <mergeCell ref="I11:I13"/>
    <mergeCell ref="B13:C13"/>
    <mergeCell ref="A15:A20"/>
    <mergeCell ref="D15:D20"/>
    <mergeCell ref="E15:E20"/>
    <mergeCell ref="F15:F20"/>
    <mergeCell ref="G15:G20"/>
    <mergeCell ref="H15:H17"/>
    <mergeCell ref="I15:I20"/>
    <mergeCell ref="B16:C20"/>
    <mergeCell ref="H18:H20"/>
    <mergeCell ref="A22:A28"/>
    <mergeCell ref="D22:D28"/>
    <mergeCell ref="E22:E28"/>
    <mergeCell ref="F22:F28"/>
    <mergeCell ref="G22:G28"/>
    <mergeCell ref="H22:H25"/>
    <mergeCell ref="I22:I28"/>
    <mergeCell ref="B24:C28"/>
    <mergeCell ref="H26:H28"/>
    <mergeCell ref="A30:A35"/>
    <mergeCell ref="D30:D35"/>
    <mergeCell ref="E30:E35"/>
    <mergeCell ref="F30:F35"/>
    <mergeCell ref="G30:G35"/>
    <mergeCell ref="H30:H32"/>
    <mergeCell ref="I30:I35"/>
    <mergeCell ref="I45:I50"/>
    <mergeCell ref="B32:C35"/>
    <mergeCell ref="H33:H35"/>
    <mergeCell ref="A37:A43"/>
    <mergeCell ref="D37:D43"/>
    <mergeCell ref="E37:E43"/>
    <mergeCell ref="F37:F43"/>
    <mergeCell ref="G37:G43"/>
    <mergeCell ref="H37:H40"/>
    <mergeCell ref="H52:H54"/>
    <mergeCell ref="I37:I43"/>
    <mergeCell ref="B39:C43"/>
    <mergeCell ref="H41:H43"/>
    <mergeCell ref="A45:A50"/>
    <mergeCell ref="D45:D50"/>
    <mergeCell ref="E45:E50"/>
    <mergeCell ref="F45:F50"/>
    <mergeCell ref="G45:G50"/>
    <mergeCell ref="H45:H47"/>
    <mergeCell ref="I52:I57"/>
    <mergeCell ref="B54:C57"/>
    <mergeCell ref="H55:H57"/>
    <mergeCell ref="B47:C50"/>
    <mergeCell ref="H48:H50"/>
    <mergeCell ref="A52:A57"/>
    <mergeCell ref="D52:D57"/>
    <mergeCell ref="E52:E57"/>
    <mergeCell ref="F52:F57"/>
    <mergeCell ref="G52:G57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2017-02-02T12:40:24Z</cp:lastPrinted>
  <dcterms:created xsi:type="dcterms:W3CDTF">1997-02-26T13:46:56Z</dcterms:created>
  <dcterms:modified xsi:type="dcterms:W3CDTF">2017-02-02T12:40:27Z</dcterms:modified>
  <cp:category/>
  <cp:version/>
  <cp:contentType/>
  <cp:contentStatus/>
</cp:coreProperties>
</file>